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9"/>
  </bookViews>
  <sheets>
    <sheet name="Зведена" sheetId="1" r:id="rId1"/>
    <sheet name="Тийглаш" sheetId="2" r:id="rId2"/>
    <sheet name="В.Геївці" sheetId="3" r:id="rId3"/>
    <sheet name="Сюрте" sheetId="4" r:id="rId4"/>
    <sheet name="Ратівці" sheetId="5" r:id="rId5"/>
    <sheet name="М.Геївці" sheetId="6" r:id="rId6"/>
    <sheet name="Галоч" sheetId="7" r:id="rId7"/>
    <sheet name="Часлівці" sheetId="8" r:id="rId8"/>
    <sheet name="П.Комарівці" sheetId="9" r:id="rId9"/>
    <sheet name="Батфа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RText" localSheetId="0">#REF!</definedName>
    <definedName name="cRText">#REF!</definedName>
    <definedName name="Detail" localSheetId="0">#REF!</definedName>
    <definedName name="Detail">#REF!</definedName>
    <definedName name="Header" localSheetId="0">#REF!</definedName>
    <definedName name="Header">#REF!</definedName>
    <definedName name="nGrafa_1" localSheetId="0">#REF!</definedName>
    <definedName name="nGrafa_1">#REF!</definedName>
    <definedName name="nGrafa_10" localSheetId="0">#REF!</definedName>
    <definedName name="nGrafa_10">#REF!</definedName>
    <definedName name="nGrafa_13" localSheetId="0">#REF!</definedName>
    <definedName name="nGrafa_13">#REF!</definedName>
    <definedName name="nGrafa_14" localSheetId="0">#REF!</definedName>
    <definedName name="nGrafa_14">#REF!</definedName>
    <definedName name="nGrafa_7" localSheetId="0">#REF!</definedName>
    <definedName name="nGrafa_7">#REF!</definedName>
    <definedName name="nGrafa_7Sheet" localSheetId="0">#REF!</definedName>
    <definedName name="nGrafa_7Sheet">#REF!</definedName>
    <definedName name="nGrafa_8" localSheetId="0">#REF!</definedName>
    <definedName name="nGrafa_8">#REF!</definedName>
    <definedName name="nGrafa_8Sheet" localSheetId="0">#REF!</definedName>
    <definedName name="nGrafa_8Sheet">#REF!</definedName>
    <definedName name="nGrafa_9" localSheetId="0">#REF!</definedName>
    <definedName name="nGrafa_9">#REF!</definedName>
    <definedName name="nGrafa1" localSheetId="0">#REF!</definedName>
    <definedName name="nGrafa1">#REF!</definedName>
    <definedName name="nGrafa10" localSheetId="0">#REF!</definedName>
    <definedName name="nGrafa10">#REF!</definedName>
    <definedName name="nGrafa11" localSheetId="0">#REF!</definedName>
    <definedName name="nGrafa11">#REF!</definedName>
    <definedName name="nGrafa12" localSheetId="0">#REF!</definedName>
    <definedName name="nGrafa12">#REF!</definedName>
    <definedName name="nGrafa13" localSheetId="0">#REF!</definedName>
    <definedName name="nGrafa13">#REF!</definedName>
    <definedName name="nGrafa14" localSheetId="0">#REF!</definedName>
    <definedName name="nGrafa14">#REF!</definedName>
    <definedName name="nGrafa15" localSheetId="0">#REF!</definedName>
    <definedName name="nGrafa15">#REF!</definedName>
    <definedName name="nGrafa16" localSheetId="0">#REF!</definedName>
    <definedName name="nGrafa16">#REF!</definedName>
    <definedName name="nGrafa2" localSheetId="0">#REF!</definedName>
    <definedName name="nGrafa2">#REF!</definedName>
    <definedName name="nGrafa3" localSheetId="0">#REF!</definedName>
    <definedName name="nGrafa3">#REF!</definedName>
    <definedName name="nGrafa4" localSheetId="0">#REF!</definedName>
    <definedName name="nGrafa4">#REF!</definedName>
    <definedName name="nGrafa5" localSheetId="0">#REF!</definedName>
    <definedName name="nGrafa5">#REF!</definedName>
    <definedName name="nGrafa6" localSheetId="0">#REF!</definedName>
    <definedName name="nGrafa6">#REF!</definedName>
    <definedName name="nGrafa7" localSheetId="0">#REF!</definedName>
    <definedName name="nGrafa7">#REF!</definedName>
    <definedName name="nGrafa8" localSheetId="0">#REF!</definedName>
    <definedName name="nGrafa8">#REF!</definedName>
    <definedName name="nGrafa9" localSheetId="0">#REF!</definedName>
    <definedName name="nGrafa9">#REF!</definedName>
    <definedName name="nTotal_10" localSheetId="0">#REF!</definedName>
    <definedName name="nTotal_10">#REF!</definedName>
    <definedName name="nTotal_13" localSheetId="0">#REF!</definedName>
    <definedName name="nTotal_13">#REF!</definedName>
    <definedName name="nTotal_14" localSheetId="0">#REF!</definedName>
    <definedName name="nTotal_14">#REF!</definedName>
    <definedName name="nTotal_2" localSheetId="0">#REF!</definedName>
    <definedName name="nTotal_2">#REF!</definedName>
    <definedName name="nTotal_7" localSheetId="0">#REF!</definedName>
    <definedName name="nTotal_7">#REF!</definedName>
    <definedName name="nTotal_8" localSheetId="0">#REF!</definedName>
    <definedName name="nTotal_8">#REF!</definedName>
    <definedName name="nTotal_9" localSheetId="0">#REF!</definedName>
    <definedName name="nTotal_9">#REF!</definedName>
    <definedName name="nTotal1_10" localSheetId="0">#REF!</definedName>
    <definedName name="nTotal1_10">#REF!</definedName>
    <definedName name="nTotal1_13" localSheetId="0">#REF!</definedName>
    <definedName name="nTotal1_13">#REF!</definedName>
    <definedName name="nTotal1_14" localSheetId="0">#REF!</definedName>
    <definedName name="nTotal1_14">#REF!</definedName>
    <definedName name="nTotal1_2" localSheetId="0">#REF!</definedName>
    <definedName name="nTotal1_2">#REF!</definedName>
    <definedName name="nTotal1_7" localSheetId="0">#REF!</definedName>
    <definedName name="nTotal1_7">#REF!</definedName>
    <definedName name="nTotal1_8" localSheetId="0">#REF!</definedName>
    <definedName name="nTotal1_8">#REF!</definedName>
    <definedName name="nTotal1_9" localSheetId="0">#REF!</definedName>
    <definedName name="nTotal1_9">#REF!</definedName>
    <definedName name="PageTotal" localSheetId="0">#REF!</definedName>
    <definedName name="PageTotal">#REF!</definedName>
    <definedName name="RHide" localSheetId="0">#REF!</definedName>
    <definedName name="RHide">#REF!</definedName>
    <definedName name="RMerge" localSheetId="9">'[1]Опис о.з.'!$H$8,'[1]Опис о.з.'!$I$8,'[1]Опис о.з.'!$K$8,'[1]Опис о.з.'!$L$8</definedName>
    <definedName name="RMerge" localSheetId="2">'[2]Опис о.з.'!$H$8,'[2]Опис о.з.'!$I$8,'[2]Опис о.з.'!$K$8,'[2]Опис о.з.'!$L$8</definedName>
    <definedName name="RMerge" localSheetId="6">'[3]Опис о.з.'!$H$8,'[3]Опис о.з.'!$I$8,'[3]Опис о.з.'!$K$8,'[3]Опис о.з.'!$L$8</definedName>
    <definedName name="RMerge" localSheetId="0">#REF!,#REF!,#REF!,#REF!</definedName>
    <definedName name="RMerge" localSheetId="5">'[4]Опис о.з.'!$H$8,'[4]Опис о.з.'!$I$8,'[4]Опис о.з.'!$K$8,'[4]Опис о.з.'!$L$8</definedName>
    <definedName name="RMerge" localSheetId="8">'[5]Опис о.з.'!$H$8,'[5]Опис о.з.'!$I$8,'[5]Опис о.з.'!$K$8,'[5]Опис о.з.'!$L$8</definedName>
    <definedName name="RMerge" localSheetId="3">'[6]Опис о.з.'!$H$8,'[6]Опис о.з.'!$I$8,'[6]Опис о.з.'!$K$8,'[6]Опис о.з.'!$L$8</definedName>
    <definedName name="RMerge" localSheetId="1">'[7]Опис о.з.'!$H$8,'[7]Опис о.з.'!$I$8,'[7]Опис о.з.'!$K$8,'[7]Опис о.з.'!$L$8</definedName>
    <definedName name="RMerge" localSheetId="7">'[8]Опис о.з.'!$H$8,'[8]Опис о.з.'!$I$8,'[8]Опис о.з.'!$K$8,'[8]Опис о.з.'!$L$8</definedName>
    <definedName name="RMerge">#REF!,#REF!,#REF!,#REF!</definedName>
    <definedName name="RText" localSheetId="0">#REF!</definedName>
    <definedName name="RText">#REF!</definedName>
    <definedName name="Summery" localSheetId="0">#REF!</definedName>
    <definedName name="Summery">#REF!</definedName>
    <definedName name="Title" localSheetId="0">#REF!</definedName>
    <definedName name="Title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Всего_колво" localSheetId="0">#REF!</definedName>
    <definedName name="Всего_колво">#REF!</definedName>
    <definedName name="Всего_колво_бух" localSheetId="0">#REF!</definedName>
    <definedName name="Всего_колво_бух">#REF!</definedName>
    <definedName name="Всего_номеров" localSheetId="0">#REF!</definedName>
    <definedName name="Всего_номеров">#REF!</definedName>
    <definedName name="Всего_сумма" localSheetId="0">#REF!</definedName>
    <definedName name="Всего_сумма">#REF!</definedName>
    <definedName name="Всего_сумма_бух" localSheetId="0">#REF!</definedName>
    <definedName name="Всего_сумма_бух">#REF!</definedName>
    <definedName name="Глава_ком" localSheetId="0">#REF!</definedName>
    <definedName name="Глава_ком">#REF!</definedName>
    <definedName name="Дата" localSheetId="0">#REF!</definedName>
    <definedName name="Дата">#REF!</definedName>
    <definedName name="Дата_приказа" localSheetId="0">#REF!</definedName>
    <definedName name="Дата_приказа">#REF!</definedName>
    <definedName name="Додаток" localSheetId="0">#REF!</definedName>
    <definedName name="Додаток">#REF!</definedName>
    <definedName name="Должность" localSheetId="0">#REF!</definedName>
    <definedName name="Должность">#REF!</definedName>
    <definedName name="Должность_главы_ком" localSheetId="0">#REF!</definedName>
    <definedName name="Должность_главы_ком">#REF!</definedName>
    <definedName name="Должность_МО" localSheetId="0">#REF!</definedName>
    <definedName name="Должность_МО">#REF!</definedName>
    <definedName name="Должность_члена_ком_1" localSheetId="0">#REF!</definedName>
    <definedName name="Должность_члена_ком_1">#REF!</definedName>
    <definedName name="Должность_члена_ком_10" localSheetId="9">'[1]Шапка - Подвал'!#REF!</definedName>
    <definedName name="Должность_члена_ком_10" localSheetId="2">'[2]Шапка - Подвал'!#REF!</definedName>
    <definedName name="Должность_члена_ком_10" localSheetId="6">'[3]Шапка - Подвал'!#REF!</definedName>
    <definedName name="Должность_члена_ком_10" localSheetId="0">#REF!</definedName>
    <definedName name="Должность_члена_ком_10" localSheetId="5">'[4]Шапка - Подвал'!#REF!</definedName>
    <definedName name="Должность_члена_ком_10" localSheetId="8">'[5]Шапка - Подвал'!#REF!</definedName>
    <definedName name="Должность_члена_ком_10" localSheetId="3">'[6]Шапка - Подвал'!#REF!</definedName>
    <definedName name="Должность_члена_ком_10" localSheetId="1">'[7]Шапка - Подвал'!#REF!</definedName>
    <definedName name="Должность_члена_ком_10" localSheetId="7">'[8]Шапка - Подвал'!#REF!</definedName>
    <definedName name="Должность_члена_ком_10">#REF!</definedName>
    <definedName name="Должность_члена_ком_2" localSheetId="0">#REF!</definedName>
    <definedName name="Должность_члена_ком_2">#REF!</definedName>
    <definedName name="Должность_члена_ком_3" localSheetId="0">#REF!</definedName>
    <definedName name="Должность_члена_ком_3">#REF!</definedName>
    <definedName name="Должность_члена_ком_4" localSheetId="9">'[1]Шапка - Подвал'!#REF!</definedName>
    <definedName name="Должность_члена_ком_4" localSheetId="2">'[2]Шапка - Подвал'!#REF!</definedName>
    <definedName name="Должность_члена_ком_4" localSheetId="6">'[3]Шапка - Подвал'!#REF!</definedName>
    <definedName name="Должность_члена_ком_4" localSheetId="0">#REF!</definedName>
    <definedName name="Должность_члена_ком_4" localSheetId="5">'[4]Шапка - Подвал'!#REF!</definedName>
    <definedName name="Должность_члена_ком_4" localSheetId="8">'[5]Шапка - Подвал'!#REF!</definedName>
    <definedName name="Должность_члена_ком_4" localSheetId="3">'[6]Шапка - Подвал'!#REF!</definedName>
    <definedName name="Должность_члена_ком_4" localSheetId="7">'[8]Шапка - Подвал'!#REF!</definedName>
    <definedName name="Должность_члена_ком_4">#REF!</definedName>
    <definedName name="Должность_члена_ком_5" localSheetId="9">'[1]Шапка - Подвал'!#REF!</definedName>
    <definedName name="Должность_члена_ком_5" localSheetId="2">'[2]Шапка - Подвал'!#REF!</definedName>
    <definedName name="Должность_члена_ком_5" localSheetId="6">'[3]Шапка - Подвал'!#REF!</definedName>
    <definedName name="Должность_члена_ком_5" localSheetId="0">#REF!</definedName>
    <definedName name="Должность_члена_ком_5" localSheetId="5">'[4]Шапка - Подвал'!#REF!</definedName>
    <definedName name="Должность_члена_ком_5" localSheetId="8">'[5]Шапка - Подвал'!#REF!</definedName>
    <definedName name="Должность_члена_ком_5" localSheetId="3">'[6]Шапка - Подвал'!#REF!</definedName>
    <definedName name="Должность_члена_ком_5" localSheetId="1">'[7]Шапка - Подвал'!#REF!</definedName>
    <definedName name="Должность_члена_ком_5" localSheetId="7">'[8]Шапка - Подвал'!#REF!</definedName>
    <definedName name="Должность_члена_ком_5">#REF!</definedName>
    <definedName name="Должность_члена_ком_6" localSheetId="9">'[1]Шапка - Подвал'!#REF!</definedName>
    <definedName name="Должность_члена_ком_6" localSheetId="2">'[2]Шапка - Подвал'!#REF!</definedName>
    <definedName name="Должность_члена_ком_6" localSheetId="6">'[3]Шапка - Подвал'!#REF!</definedName>
    <definedName name="Должность_члена_ком_6" localSheetId="0">#REF!</definedName>
    <definedName name="Должность_члена_ком_6" localSheetId="5">'[4]Шапка - Подвал'!#REF!</definedName>
    <definedName name="Должность_члена_ком_6" localSheetId="8">'[5]Шапка - Подвал'!#REF!</definedName>
    <definedName name="Должность_члена_ком_6" localSheetId="3">'[6]Шапка - Подвал'!#REF!</definedName>
    <definedName name="Должность_члена_ком_6" localSheetId="1">'[7]Шапка - Подвал'!#REF!</definedName>
    <definedName name="Должность_члена_ком_6" localSheetId="7">'[8]Шапка - Подвал'!#REF!</definedName>
    <definedName name="Должность_члена_ком_6">#REF!</definedName>
    <definedName name="Должность_члена_ком_7" localSheetId="9">'[1]Шапка - Подвал'!#REF!</definedName>
    <definedName name="Должность_члена_ком_7" localSheetId="2">'[2]Шапка - Подвал'!#REF!</definedName>
    <definedName name="Должность_члена_ком_7" localSheetId="6">'[3]Шапка - Подвал'!#REF!</definedName>
    <definedName name="Должность_члена_ком_7" localSheetId="0">#REF!</definedName>
    <definedName name="Должность_члена_ком_7" localSheetId="5">'[4]Шапка - Подвал'!#REF!</definedName>
    <definedName name="Должность_члена_ком_7" localSheetId="8">'[5]Шапка - Подвал'!#REF!</definedName>
    <definedName name="Должность_члена_ком_7" localSheetId="3">'[6]Шапка - Подвал'!#REF!</definedName>
    <definedName name="Должность_члена_ком_7" localSheetId="1">'[7]Шапка - Подвал'!#REF!</definedName>
    <definedName name="Должность_члена_ком_7" localSheetId="7">'[8]Шапка - Подвал'!#REF!</definedName>
    <definedName name="Должность_члена_ком_7">#REF!</definedName>
    <definedName name="Должность_члена_ком_8" localSheetId="9">'[1]Шапка - Подвал'!#REF!</definedName>
    <definedName name="Должность_члена_ком_8" localSheetId="2">'[2]Шапка - Подвал'!#REF!</definedName>
    <definedName name="Должность_члена_ком_8" localSheetId="6">'[3]Шапка - Подвал'!#REF!</definedName>
    <definedName name="Должность_члена_ком_8" localSheetId="0">#REF!</definedName>
    <definedName name="Должность_члена_ком_8" localSheetId="5">'[4]Шапка - Подвал'!#REF!</definedName>
    <definedName name="Должность_члена_ком_8" localSheetId="8">'[5]Шапка - Подвал'!#REF!</definedName>
    <definedName name="Должность_члена_ком_8" localSheetId="3">'[6]Шапка - Подвал'!#REF!</definedName>
    <definedName name="Должность_члена_ком_8" localSheetId="1">'[7]Шапка - Подвал'!#REF!</definedName>
    <definedName name="Должность_члена_ком_8" localSheetId="7">'[8]Шапка - Подвал'!#REF!</definedName>
    <definedName name="Должность_члена_ком_8">#REF!</definedName>
    <definedName name="Должность_члена_ком_9" localSheetId="9">'[1]Шапка - Подвал'!#REF!</definedName>
    <definedName name="Должность_члена_ком_9" localSheetId="2">'[2]Шапка - Подвал'!#REF!</definedName>
    <definedName name="Должность_члена_ком_9" localSheetId="6">'[3]Шапка - Подвал'!#REF!</definedName>
    <definedName name="Должность_члена_ком_9" localSheetId="0">#REF!</definedName>
    <definedName name="Должность_члена_ком_9" localSheetId="5">'[4]Шапка - Подвал'!#REF!</definedName>
    <definedName name="Должность_члена_ком_9" localSheetId="8">'[5]Шапка - Подвал'!#REF!</definedName>
    <definedName name="Должность_члена_ком_9" localSheetId="3">'[6]Шапка - Подвал'!#REF!</definedName>
    <definedName name="Должность_члена_ком_9" localSheetId="1">'[7]Шапка - Подвал'!#REF!</definedName>
    <definedName name="Должность_члена_ком_9" localSheetId="7">'[8]Шапка - Подвал'!#REF!</definedName>
    <definedName name="Должность_члена_ком_9">#REF!</definedName>
    <definedName name="_xlnm.Print_Titles" localSheetId="9">'Батфа'!$16:$16</definedName>
    <definedName name="_xlnm.Print_Titles" localSheetId="2">'В.Геївці'!$16:$16</definedName>
    <definedName name="_xlnm.Print_Titles" localSheetId="6">'Галоч'!$15:$15</definedName>
    <definedName name="_xlnm.Print_Titles" localSheetId="0">'Зведена'!$16:$16</definedName>
    <definedName name="_xlnm.Print_Titles" localSheetId="5">'М.Геївці'!$18:$18</definedName>
    <definedName name="_xlnm.Print_Titles" localSheetId="8">'П.Комарівці'!$18:$18</definedName>
    <definedName name="_xlnm.Print_Titles" localSheetId="4">'Ратівці'!$17:$17</definedName>
    <definedName name="_xlnm.Print_Titles" localSheetId="3">'Сюрте'!$16:$16</definedName>
    <definedName name="_xlnm.Print_Titles" localSheetId="7">'Часлівці'!$15:$15</definedName>
    <definedName name="Итог_по_листу" localSheetId="0">#REF!</definedName>
    <definedName name="Итог_по_листу">#REF!</definedName>
    <definedName name="Код_ЕГРПОУ" localSheetId="0">#REF!</definedName>
    <definedName name="Код_ЕГРПОУ">#REF!</definedName>
    <definedName name="Код_ЕГРПОУ2" localSheetId="0">#REF!</definedName>
    <definedName name="Код_ЕГРПОУ2">#REF!</definedName>
    <definedName name="Код_ЕГРПОУ3" localSheetId="0">#REF!</definedName>
    <definedName name="Код_ЕГРПОУ3">#REF!</definedName>
    <definedName name="Код_ЕГРПОУ4" localSheetId="0">#REF!</definedName>
    <definedName name="Код_ЕГРПОУ4">#REF!</definedName>
    <definedName name="Код_ЕГРПОУ5" localSheetId="0">#REF!</definedName>
    <definedName name="Код_ЕГРПОУ5">#REF!</definedName>
    <definedName name="Код_ЕГРПОУ6" localSheetId="0">#REF!</definedName>
    <definedName name="Код_ЕГРПОУ6">#REF!</definedName>
    <definedName name="Код_ЕГРПОУ7" localSheetId="0">#REF!</definedName>
    <definedName name="Код_ЕГРПОУ7">#REF!</definedName>
    <definedName name="Код_ЕГРПОУ8" localSheetId="0">#REF!</definedName>
    <definedName name="Код_ЕГРПОУ8">#REF!</definedName>
    <definedName name="Номер_приказа" localSheetId="0">#REF!</definedName>
    <definedName name="Номер_приказа">#REF!</definedName>
    <definedName name="Номера" localSheetId="0">#REF!</definedName>
    <definedName name="Номера">#REF!</definedName>
    <definedName name="_xlnm.Print_Area" localSheetId="9">'Батфа'!$A$1:$T$87</definedName>
    <definedName name="_xlnm.Print_Area" localSheetId="2">'В.Геївці'!$A$1:$T$81</definedName>
    <definedName name="_xlnm.Print_Area" localSheetId="6">'Галоч'!$A$1:$T$32</definedName>
    <definedName name="_xlnm.Print_Area" localSheetId="0">'Зведена'!$A$1:$Q$81</definedName>
    <definedName name="_xlnm.Print_Area" localSheetId="5">'М.Геївці'!$A$1:$T$49</definedName>
    <definedName name="_xlnm.Print_Area" localSheetId="8">'П.Комарівці'!$A$1:$T$98</definedName>
    <definedName name="_xlnm.Print_Area" localSheetId="4">'Ратівці'!$A$1:$T$93</definedName>
    <definedName name="_xlnm.Print_Area" localSheetId="3">'Сюрте'!$A$1:$T$111</definedName>
    <definedName name="_xlnm.Print_Area" localSheetId="1">'Тийглаш'!$A$1:$T$45</definedName>
    <definedName name="_xlnm.Print_Area" localSheetId="7">'Часлівці'!$A$1:$T$81</definedName>
    <definedName name="Организация" localSheetId="0">#REF!</definedName>
    <definedName name="Организация">#REF!</definedName>
    <definedName name="Раздел_МОЛ" localSheetId="0">#REF!</definedName>
    <definedName name="Раздел_МОЛ">#REF!</definedName>
    <definedName name="Скрыть1" localSheetId="9">'[1]Шапка - Подвал'!#REF!</definedName>
    <definedName name="Скрыть1" localSheetId="2">'[2]Шапка - Подвал'!#REF!</definedName>
    <definedName name="Скрыть1" localSheetId="6">'[3]Шапка - Подвал'!#REF!</definedName>
    <definedName name="Скрыть1" localSheetId="0">#REF!</definedName>
    <definedName name="Скрыть1" localSheetId="5">'[4]Шапка - Подвал'!#REF!</definedName>
    <definedName name="Скрыть1" localSheetId="8">'[5]Шапка - Подвал'!#REF!</definedName>
    <definedName name="Скрыть1" localSheetId="3">'[6]Шапка - Подвал'!#REF!</definedName>
    <definedName name="Скрыть1" localSheetId="7">'[8]Шапка - Подвал'!#REF!</definedName>
    <definedName name="Скрыть1">#REF!</definedName>
    <definedName name="Скрыть10" localSheetId="9">'[1]Шапка - Подвал'!#REF!</definedName>
    <definedName name="Скрыть10" localSheetId="2">'[2]Шапка - Подвал'!#REF!</definedName>
    <definedName name="Скрыть10" localSheetId="6">'[3]Шапка - Подвал'!#REF!</definedName>
    <definedName name="Скрыть10" localSheetId="0">#REF!</definedName>
    <definedName name="Скрыть10" localSheetId="5">'[4]Шапка - Подвал'!#REF!</definedName>
    <definedName name="Скрыть10" localSheetId="8">'[5]Шапка - Подвал'!#REF!</definedName>
    <definedName name="Скрыть10" localSheetId="3">'[6]Шапка - Подвал'!#REF!</definedName>
    <definedName name="Скрыть10" localSheetId="1">'[7]Шапка - Подвал'!#REF!</definedName>
    <definedName name="Скрыть10" localSheetId="7">'[8]Шапка - Подвал'!#REF!</definedName>
    <definedName name="Скрыть10">#REF!</definedName>
    <definedName name="Скрыть11" localSheetId="9">'[1]Шапка - Подвал'!#REF!</definedName>
    <definedName name="Скрыть11" localSheetId="2">'[2]Шапка - Подвал'!#REF!</definedName>
    <definedName name="Скрыть11" localSheetId="6">'[3]Шапка - Подвал'!#REF!</definedName>
    <definedName name="Скрыть11" localSheetId="0">#REF!</definedName>
    <definedName name="Скрыть11" localSheetId="5">'[4]Шапка - Подвал'!#REF!</definedName>
    <definedName name="Скрыть11" localSheetId="8">'[5]Шапка - Подвал'!#REF!</definedName>
    <definedName name="Скрыть11" localSheetId="3">'[6]Шапка - Подвал'!#REF!</definedName>
    <definedName name="Скрыть11" localSheetId="1">'[7]Шапка - Подвал'!#REF!</definedName>
    <definedName name="Скрыть11" localSheetId="7">'[8]Шапка - Подвал'!#REF!</definedName>
    <definedName name="Скрыть11">#REF!</definedName>
    <definedName name="Скрыть12" localSheetId="9">'[1]Шапка - Подвал'!#REF!</definedName>
    <definedName name="Скрыть12" localSheetId="2">'[2]Шапка - Подвал'!#REF!</definedName>
    <definedName name="Скрыть12" localSheetId="6">'[3]Шапка - Подвал'!#REF!</definedName>
    <definedName name="Скрыть12" localSheetId="0">#REF!</definedName>
    <definedName name="Скрыть12" localSheetId="5">'[4]Шапка - Подвал'!#REF!</definedName>
    <definedName name="Скрыть12" localSheetId="8">'[5]Шапка - Подвал'!#REF!</definedName>
    <definedName name="Скрыть12" localSheetId="3">'[6]Шапка - Подвал'!#REF!</definedName>
    <definedName name="Скрыть12" localSheetId="1">'[7]Шапка - Подвал'!#REF!</definedName>
    <definedName name="Скрыть12" localSheetId="7">'[8]Шапка - Подвал'!#REF!</definedName>
    <definedName name="Скрыть12">#REF!</definedName>
    <definedName name="Скрыть13" localSheetId="9">'[1]Шапка - Подвал'!#REF!</definedName>
    <definedName name="Скрыть13" localSheetId="2">'[2]Шапка - Подвал'!#REF!</definedName>
    <definedName name="Скрыть13" localSheetId="6">'[3]Шапка - Подвал'!#REF!</definedName>
    <definedName name="Скрыть13" localSheetId="0">#REF!</definedName>
    <definedName name="Скрыть13" localSheetId="5">'[4]Шапка - Подвал'!#REF!</definedName>
    <definedName name="Скрыть13" localSheetId="8">'[5]Шапка - Подвал'!#REF!</definedName>
    <definedName name="Скрыть13" localSheetId="3">'[6]Шапка - Подвал'!#REF!</definedName>
    <definedName name="Скрыть13" localSheetId="1">'[7]Шапка - Подвал'!#REF!</definedName>
    <definedName name="Скрыть13" localSheetId="7">'[8]Шапка - Подвал'!#REF!</definedName>
    <definedName name="Скрыть13">#REF!</definedName>
    <definedName name="Скрыть14" localSheetId="9">'[1]Шапка - Подвал'!#REF!</definedName>
    <definedName name="Скрыть14" localSheetId="2">'[2]Шапка - Подвал'!#REF!</definedName>
    <definedName name="Скрыть14" localSheetId="6">'[3]Шапка - Подвал'!#REF!</definedName>
    <definedName name="Скрыть14" localSheetId="0">#REF!</definedName>
    <definedName name="Скрыть14" localSheetId="5">'[4]Шапка - Подвал'!#REF!</definedName>
    <definedName name="Скрыть14" localSheetId="8">'[5]Шапка - Подвал'!#REF!</definedName>
    <definedName name="Скрыть14" localSheetId="3">'[6]Шапка - Подвал'!#REF!</definedName>
    <definedName name="Скрыть14" localSheetId="1">'[7]Шапка - Подвал'!#REF!</definedName>
    <definedName name="Скрыть14" localSheetId="7">'[8]Шапка - Подвал'!#REF!</definedName>
    <definedName name="Скрыть14">#REF!</definedName>
    <definedName name="Скрыть15" localSheetId="9">'[1]Шапка - Подвал'!#REF!</definedName>
    <definedName name="Скрыть15" localSheetId="2">'[2]Шапка - Подвал'!#REF!</definedName>
    <definedName name="Скрыть15" localSheetId="6">'[3]Шапка - Подвал'!#REF!</definedName>
    <definedName name="Скрыть15" localSheetId="0">#REF!</definedName>
    <definedName name="Скрыть15" localSheetId="5">'[4]Шапка - Подвал'!#REF!</definedName>
    <definedName name="Скрыть15" localSheetId="8">'[5]Шапка - Подвал'!#REF!</definedName>
    <definedName name="Скрыть15" localSheetId="3">'[6]Шапка - Подвал'!#REF!</definedName>
    <definedName name="Скрыть15" localSheetId="1">'[7]Шапка - Подвал'!#REF!</definedName>
    <definedName name="Скрыть15" localSheetId="7">'[8]Шапка - Подвал'!#REF!</definedName>
    <definedName name="Скрыть15">#REF!</definedName>
    <definedName name="Скрыть16" localSheetId="9">'[1]Шапка - Подвал'!#REF!</definedName>
    <definedName name="Скрыть16" localSheetId="2">'[2]Шапка - Подвал'!#REF!</definedName>
    <definedName name="Скрыть16" localSheetId="6">'[3]Шапка - Подвал'!#REF!</definedName>
    <definedName name="Скрыть16" localSheetId="0">#REF!</definedName>
    <definedName name="Скрыть16" localSheetId="5">'[4]Шапка - Подвал'!#REF!</definedName>
    <definedName name="Скрыть16" localSheetId="8">'[5]Шапка - Подвал'!#REF!</definedName>
    <definedName name="Скрыть16" localSheetId="3">'[6]Шапка - Подвал'!#REF!</definedName>
    <definedName name="Скрыть16" localSheetId="1">'[7]Шапка - Подвал'!#REF!</definedName>
    <definedName name="Скрыть16" localSheetId="7">'[8]Шапка - Подвал'!#REF!</definedName>
    <definedName name="Скрыть16">#REF!</definedName>
    <definedName name="Скрыть17" localSheetId="9">'[1]Шапка - Подвал'!#REF!</definedName>
    <definedName name="Скрыть17" localSheetId="2">'[2]Шапка - Подвал'!#REF!</definedName>
    <definedName name="Скрыть17" localSheetId="6">'[3]Шапка - Подвал'!#REF!</definedName>
    <definedName name="Скрыть17" localSheetId="0">#REF!</definedName>
    <definedName name="Скрыть17" localSheetId="5">'[4]Шапка - Подвал'!#REF!</definedName>
    <definedName name="Скрыть17" localSheetId="8">'[5]Шапка - Подвал'!#REF!</definedName>
    <definedName name="Скрыть17" localSheetId="3">'[6]Шапка - Подвал'!#REF!</definedName>
    <definedName name="Скрыть17" localSheetId="1">'[7]Шапка - Подвал'!#REF!</definedName>
    <definedName name="Скрыть17" localSheetId="7">'[8]Шапка - Подвал'!#REF!</definedName>
    <definedName name="Скрыть17">#REF!</definedName>
    <definedName name="Скрыть18" localSheetId="9">'[1]Шапка - Подвал'!#REF!</definedName>
    <definedName name="Скрыть18" localSheetId="2">'[2]Шапка - Подвал'!#REF!</definedName>
    <definedName name="Скрыть18" localSheetId="6">'[3]Шапка - Подвал'!#REF!</definedName>
    <definedName name="Скрыть18" localSheetId="0">#REF!</definedName>
    <definedName name="Скрыть18" localSheetId="5">'[4]Шапка - Подвал'!#REF!</definedName>
    <definedName name="Скрыть18" localSheetId="8">'[5]Шапка - Подвал'!#REF!</definedName>
    <definedName name="Скрыть18" localSheetId="3">'[6]Шапка - Подвал'!#REF!</definedName>
    <definedName name="Скрыть18" localSheetId="1">'[7]Шапка - Подвал'!#REF!</definedName>
    <definedName name="Скрыть18" localSheetId="7">'[8]Шапка - Подвал'!#REF!</definedName>
    <definedName name="Скрыть18">#REF!</definedName>
    <definedName name="Скрыть19" localSheetId="9">'[1]Шапка - Подвал'!#REF!</definedName>
    <definedName name="Скрыть19" localSheetId="2">'[2]Шапка - Подвал'!#REF!</definedName>
    <definedName name="Скрыть19" localSheetId="6">'[3]Шапка - Подвал'!#REF!</definedName>
    <definedName name="Скрыть19" localSheetId="0">#REF!</definedName>
    <definedName name="Скрыть19" localSheetId="5">'[4]Шапка - Подвал'!#REF!</definedName>
    <definedName name="Скрыть19" localSheetId="8">'[5]Шапка - Подвал'!#REF!</definedName>
    <definedName name="Скрыть19" localSheetId="3">'[6]Шапка - Подвал'!#REF!</definedName>
    <definedName name="Скрыть19" localSheetId="1">'[7]Шапка - Подвал'!#REF!</definedName>
    <definedName name="Скрыть19" localSheetId="7">'[8]Шапка - Подвал'!#REF!</definedName>
    <definedName name="Скрыть19">#REF!</definedName>
    <definedName name="Скрыть2" localSheetId="9">'[1]Шапка - Подвал'!#REF!</definedName>
    <definedName name="Скрыть2" localSheetId="2">'[2]Шапка - Подвал'!#REF!</definedName>
    <definedName name="Скрыть2" localSheetId="6">'[3]Шапка - Подвал'!#REF!</definedName>
    <definedName name="Скрыть2" localSheetId="0">#REF!</definedName>
    <definedName name="Скрыть2" localSheetId="5">'[4]Шапка - Подвал'!#REF!</definedName>
    <definedName name="Скрыть2" localSheetId="8">'[5]Шапка - Подвал'!#REF!</definedName>
    <definedName name="Скрыть2" localSheetId="3">'[6]Шапка - Подвал'!#REF!</definedName>
    <definedName name="Скрыть2" localSheetId="7">'[8]Шапка - Подвал'!#REF!</definedName>
    <definedName name="Скрыть2">#REF!</definedName>
    <definedName name="Скрыть20" localSheetId="9">'[1]Шапка - Подвал'!#REF!</definedName>
    <definedName name="Скрыть20" localSheetId="2">'[2]Шапка - Подвал'!#REF!</definedName>
    <definedName name="Скрыть20" localSheetId="6">'[3]Шапка - Подвал'!#REF!</definedName>
    <definedName name="Скрыть20" localSheetId="0">#REF!</definedName>
    <definedName name="Скрыть20" localSheetId="5">'[4]Шапка - Подвал'!#REF!</definedName>
    <definedName name="Скрыть20" localSheetId="8">'[5]Шапка - Подвал'!#REF!</definedName>
    <definedName name="Скрыть20" localSheetId="3">'[6]Шапка - Подвал'!#REF!</definedName>
    <definedName name="Скрыть20" localSheetId="1">'[7]Шапка - Подвал'!#REF!</definedName>
    <definedName name="Скрыть20" localSheetId="7">'[8]Шапка - Подвал'!#REF!</definedName>
    <definedName name="Скрыть20">#REF!</definedName>
    <definedName name="Скрыть21" localSheetId="9">'[1]Шапка - Подвал'!#REF!</definedName>
    <definedName name="Скрыть21" localSheetId="2">'[2]Шапка - Подвал'!#REF!</definedName>
    <definedName name="Скрыть21" localSheetId="6">'[3]Шапка - Подвал'!#REF!</definedName>
    <definedName name="Скрыть21" localSheetId="0">#REF!</definedName>
    <definedName name="Скрыть21" localSheetId="5">'[4]Шапка - Подвал'!#REF!</definedName>
    <definedName name="Скрыть21" localSheetId="8">'[5]Шапка - Подвал'!#REF!</definedName>
    <definedName name="Скрыть21" localSheetId="3">'[6]Шапка - Подвал'!#REF!</definedName>
    <definedName name="Скрыть21" localSheetId="1">'[7]Шапка - Подвал'!#REF!</definedName>
    <definedName name="Скрыть21" localSheetId="7">'[8]Шапка - Подвал'!#REF!</definedName>
    <definedName name="Скрыть21">#REF!</definedName>
    <definedName name="Скрыть3" localSheetId="9">'[1]Шапка - Подвал'!#REF!</definedName>
    <definedName name="Скрыть3" localSheetId="2">'[2]Шапка - Подвал'!#REF!</definedName>
    <definedName name="Скрыть3" localSheetId="6">'[3]Шапка - Подвал'!#REF!</definedName>
    <definedName name="Скрыть3" localSheetId="0">#REF!</definedName>
    <definedName name="Скрыть3" localSheetId="5">'[4]Шапка - Подвал'!#REF!</definedName>
    <definedName name="Скрыть3" localSheetId="8">'[5]Шапка - Подвал'!#REF!</definedName>
    <definedName name="Скрыть3" localSheetId="3">'[6]Шапка - Подвал'!#REF!</definedName>
    <definedName name="Скрыть3" localSheetId="7">'[8]Шапка - Подвал'!#REF!</definedName>
    <definedName name="Скрыть3">#REF!</definedName>
    <definedName name="Скрыть4" localSheetId="9">'[1]Шапка - Подвал'!#REF!</definedName>
    <definedName name="Скрыть4" localSheetId="2">'[2]Шапка - Подвал'!#REF!</definedName>
    <definedName name="Скрыть4" localSheetId="6">'[3]Шапка - Подвал'!#REF!</definedName>
    <definedName name="Скрыть4" localSheetId="0">#REF!</definedName>
    <definedName name="Скрыть4" localSheetId="5">'[4]Шапка - Подвал'!#REF!</definedName>
    <definedName name="Скрыть4" localSheetId="8">'[5]Шапка - Подвал'!#REF!</definedName>
    <definedName name="Скрыть4" localSheetId="3">'[6]Шапка - Подвал'!#REF!</definedName>
    <definedName name="Скрыть4" localSheetId="1">'[7]Шапка - Подвал'!#REF!</definedName>
    <definedName name="Скрыть4" localSheetId="7">'[8]Шапка - Подвал'!#REF!</definedName>
    <definedName name="Скрыть4">#REF!</definedName>
    <definedName name="Скрыть5" localSheetId="9">'[1]Шапка - Подвал'!#REF!</definedName>
    <definedName name="Скрыть5" localSheetId="2">'[2]Шапка - Подвал'!#REF!</definedName>
    <definedName name="Скрыть5" localSheetId="6">'[3]Шапка - Подвал'!#REF!</definedName>
    <definedName name="Скрыть5" localSheetId="0">#REF!</definedName>
    <definedName name="Скрыть5" localSheetId="5">'[4]Шапка - Подвал'!#REF!</definedName>
    <definedName name="Скрыть5" localSheetId="8">'[5]Шапка - Подвал'!#REF!</definedName>
    <definedName name="Скрыть5" localSheetId="3">'[6]Шапка - Подвал'!#REF!</definedName>
    <definedName name="Скрыть5" localSheetId="1">'[7]Шапка - Подвал'!#REF!</definedName>
    <definedName name="Скрыть5" localSheetId="7">'[8]Шапка - Подвал'!#REF!</definedName>
    <definedName name="Скрыть5">#REF!</definedName>
    <definedName name="Скрыть6" localSheetId="9">'[1]Шапка - Подвал'!#REF!</definedName>
    <definedName name="Скрыть6" localSheetId="2">'[2]Шапка - Подвал'!#REF!</definedName>
    <definedName name="Скрыть6" localSheetId="6">'[3]Шапка - Подвал'!#REF!</definedName>
    <definedName name="Скрыть6" localSheetId="0">#REF!</definedName>
    <definedName name="Скрыть6" localSheetId="5">'[4]Шапка - Подвал'!#REF!</definedName>
    <definedName name="Скрыть6" localSheetId="8">'[5]Шапка - Подвал'!#REF!</definedName>
    <definedName name="Скрыть6" localSheetId="3">'[6]Шапка - Подвал'!#REF!</definedName>
    <definedName name="Скрыть6" localSheetId="1">'[7]Шапка - Подвал'!#REF!</definedName>
    <definedName name="Скрыть6" localSheetId="7">'[8]Шапка - Подвал'!#REF!</definedName>
    <definedName name="Скрыть6">#REF!</definedName>
    <definedName name="Скрыть7" localSheetId="9">'[1]Шапка - Подвал'!#REF!</definedName>
    <definedName name="Скрыть7" localSheetId="2">'[2]Шапка - Подвал'!#REF!</definedName>
    <definedName name="Скрыть7" localSheetId="6">'[3]Шапка - Подвал'!#REF!</definedName>
    <definedName name="Скрыть7" localSheetId="0">#REF!</definedName>
    <definedName name="Скрыть7" localSheetId="5">'[4]Шапка - Подвал'!#REF!</definedName>
    <definedName name="Скрыть7" localSheetId="8">'[5]Шапка - Подвал'!#REF!</definedName>
    <definedName name="Скрыть7" localSheetId="3">'[6]Шапка - Подвал'!#REF!</definedName>
    <definedName name="Скрыть7" localSheetId="1">'[7]Шапка - Подвал'!#REF!</definedName>
    <definedName name="Скрыть7" localSheetId="7">'[8]Шапка - Подвал'!#REF!</definedName>
    <definedName name="Скрыть7">#REF!</definedName>
    <definedName name="Скрыть8" localSheetId="9">'[1]Шапка - Подвал'!#REF!</definedName>
    <definedName name="Скрыть8" localSheetId="2">'[2]Шапка - Подвал'!#REF!</definedName>
    <definedName name="Скрыть8" localSheetId="6">'[3]Шапка - Подвал'!#REF!</definedName>
    <definedName name="Скрыть8" localSheetId="0">#REF!</definedName>
    <definedName name="Скрыть8" localSheetId="5">'[4]Шапка - Подвал'!#REF!</definedName>
    <definedName name="Скрыть8" localSheetId="8">'[5]Шапка - Подвал'!#REF!</definedName>
    <definedName name="Скрыть8" localSheetId="3">'[6]Шапка - Подвал'!#REF!</definedName>
    <definedName name="Скрыть8" localSheetId="1">'[7]Шапка - Подвал'!#REF!</definedName>
    <definedName name="Скрыть8" localSheetId="7">'[8]Шапка - Подвал'!#REF!</definedName>
    <definedName name="Скрыть8">#REF!</definedName>
    <definedName name="Скрыть9" localSheetId="9">'[1]Шапка - Подвал'!#REF!</definedName>
    <definedName name="Скрыть9" localSheetId="2">'[2]Шапка - Подвал'!#REF!</definedName>
    <definedName name="Скрыть9" localSheetId="6">'[3]Шапка - Подвал'!#REF!</definedName>
    <definedName name="Скрыть9" localSheetId="0">#REF!</definedName>
    <definedName name="Скрыть9" localSheetId="5">'[4]Шапка - Подвал'!#REF!</definedName>
    <definedName name="Скрыть9" localSheetId="8">'[5]Шапка - Подвал'!#REF!</definedName>
    <definedName name="Скрыть9" localSheetId="3">'[6]Шапка - Подвал'!#REF!</definedName>
    <definedName name="Скрыть9" localSheetId="1">'[7]Шапка - Подвал'!#REF!</definedName>
    <definedName name="Скрыть9" localSheetId="7">'[8]Шапка - Подвал'!#REF!</definedName>
    <definedName name="Скрыть9">#REF!</definedName>
    <definedName name="Счета" localSheetId="0">#REF!</definedName>
    <definedName name="Счета">#REF!</definedName>
    <definedName name="ФИО" localSheetId="0">#REF!</definedName>
    <definedName name="ФИО">#REF!</definedName>
    <definedName name="ФИО_МО" localSheetId="0">#REF!</definedName>
    <definedName name="ФИО_МО">#REF!</definedName>
    <definedName name="Член_ком_1" localSheetId="0">#REF!</definedName>
    <definedName name="Член_ком_1">#REF!</definedName>
    <definedName name="Член_ком_10" localSheetId="9">'[1]Шапка - Подвал'!#REF!</definedName>
    <definedName name="Член_ком_10" localSheetId="2">'[2]Шапка - Подвал'!#REF!</definedName>
    <definedName name="Член_ком_10" localSheetId="6">'[3]Шапка - Подвал'!#REF!</definedName>
    <definedName name="Член_ком_10" localSheetId="0">#REF!</definedName>
    <definedName name="Член_ком_10" localSheetId="5">'[4]Шапка - Подвал'!#REF!</definedName>
    <definedName name="Член_ком_10" localSheetId="8">'[5]Шапка - Подвал'!#REF!</definedName>
    <definedName name="Член_ком_10" localSheetId="3">'[6]Шапка - Подвал'!#REF!</definedName>
    <definedName name="Член_ком_10" localSheetId="1">'[7]Шапка - Подвал'!#REF!</definedName>
    <definedName name="Член_ком_10" localSheetId="7">'[8]Шапка - Подвал'!#REF!</definedName>
    <definedName name="Член_ком_10">#REF!</definedName>
    <definedName name="Член_ком_2" localSheetId="0">#REF!</definedName>
    <definedName name="Член_ком_2">#REF!</definedName>
    <definedName name="Член_ком_3" localSheetId="0">#REF!</definedName>
    <definedName name="Член_ком_3">#REF!</definedName>
    <definedName name="Член_ком_4" localSheetId="9">'[1]Шапка - Подвал'!#REF!</definedName>
    <definedName name="Член_ком_4" localSheetId="2">'[2]Шапка - Подвал'!#REF!</definedName>
    <definedName name="Член_ком_4" localSheetId="6">'[3]Шапка - Подвал'!#REF!</definedName>
    <definedName name="Член_ком_4" localSheetId="0">#REF!</definedName>
    <definedName name="Член_ком_4" localSheetId="5">'[4]Шапка - Подвал'!#REF!</definedName>
    <definedName name="Член_ком_4" localSheetId="8">'[5]Шапка - Подвал'!#REF!</definedName>
    <definedName name="Член_ком_4" localSheetId="3">'[6]Шапка - Подвал'!#REF!</definedName>
    <definedName name="Член_ком_4" localSheetId="7">'[8]Шапка - Подвал'!#REF!</definedName>
    <definedName name="Член_ком_4">#REF!</definedName>
    <definedName name="Член_ком_5" localSheetId="9">'[1]Шапка - Подвал'!#REF!</definedName>
    <definedName name="Член_ком_5" localSheetId="2">'[2]Шапка - Подвал'!#REF!</definedName>
    <definedName name="Член_ком_5" localSheetId="6">'[3]Шапка - Подвал'!#REF!</definedName>
    <definedName name="Член_ком_5" localSheetId="0">#REF!</definedName>
    <definedName name="Член_ком_5" localSheetId="5">'[4]Шапка - Подвал'!#REF!</definedName>
    <definedName name="Член_ком_5" localSheetId="8">'[5]Шапка - Подвал'!#REF!</definedName>
    <definedName name="Член_ком_5" localSheetId="3">'[6]Шапка - Подвал'!#REF!</definedName>
    <definedName name="Член_ком_5" localSheetId="1">'[7]Шапка - Подвал'!#REF!</definedName>
    <definedName name="Член_ком_5" localSheetId="7">'[8]Шапка - Подвал'!#REF!</definedName>
    <definedName name="Член_ком_5">#REF!</definedName>
    <definedName name="Член_ком_6" localSheetId="9">'[1]Шапка - Подвал'!#REF!</definedName>
    <definedName name="Член_ком_6" localSheetId="2">'[2]Шапка - Подвал'!#REF!</definedName>
    <definedName name="Член_ком_6" localSheetId="6">'[3]Шапка - Подвал'!#REF!</definedName>
    <definedName name="Член_ком_6" localSheetId="0">#REF!</definedName>
    <definedName name="Член_ком_6" localSheetId="5">'[4]Шапка - Подвал'!#REF!</definedName>
    <definedName name="Член_ком_6" localSheetId="8">'[5]Шапка - Подвал'!#REF!</definedName>
    <definedName name="Член_ком_6" localSheetId="3">'[6]Шапка - Подвал'!#REF!</definedName>
    <definedName name="Член_ком_6" localSheetId="1">'[7]Шапка - Подвал'!#REF!</definedName>
    <definedName name="Член_ком_6" localSheetId="7">'[8]Шапка - Подвал'!#REF!</definedName>
    <definedName name="Член_ком_6">#REF!</definedName>
    <definedName name="Член_ком_7" localSheetId="9">'[1]Шапка - Подвал'!#REF!</definedName>
    <definedName name="Член_ком_7" localSheetId="2">'[2]Шапка - Подвал'!#REF!</definedName>
    <definedName name="Член_ком_7" localSheetId="6">'[3]Шапка - Подвал'!#REF!</definedName>
    <definedName name="Член_ком_7" localSheetId="0">#REF!</definedName>
    <definedName name="Член_ком_7" localSheetId="5">'[4]Шапка - Подвал'!#REF!</definedName>
    <definedName name="Член_ком_7" localSheetId="8">'[5]Шапка - Подвал'!#REF!</definedName>
    <definedName name="Член_ком_7" localSheetId="3">'[6]Шапка - Подвал'!#REF!</definedName>
    <definedName name="Член_ком_7" localSheetId="1">'[7]Шапка - Подвал'!#REF!</definedName>
    <definedName name="Член_ком_7" localSheetId="7">'[8]Шапка - Подвал'!#REF!</definedName>
    <definedName name="Член_ком_7">#REF!</definedName>
    <definedName name="Член_ком_8" localSheetId="9">'[1]Шапка - Подвал'!#REF!</definedName>
    <definedName name="Член_ком_8" localSheetId="2">'[2]Шапка - Подвал'!#REF!</definedName>
    <definedName name="Член_ком_8" localSheetId="6">'[3]Шапка - Подвал'!#REF!</definedName>
    <definedName name="Член_ком_8" localSheetId="0">#REF!</definedName>
    <definedName name="Член_ком_8" localSheetId="5">'[4]Шапка - Подвал'!#REF!</definedName>
    <definedName name="Член_ком_8" localSheetId="8">'[5]Шапка - Подвал'!#REF!</definedName>
    <definedName name="Член_ком_8" localSheetId="3">'[6]Шапка - Подвал'!#REF!</definedName>
    <definedName name="Член_ком_8" localSheetId="1">'[7]Шапка - Подвал'!#REF!</definedName>
    <definedName name="Член_ком_8" localSheetId="7">'[8]Шапка - Подвал'!#REF!</definedName>
    <definedName name="Член_ком_8">#REF!</definedName>
    <definedName name="Член_ком_9" localSheetId="9">'[1]Шапка - Подвал'!#REF!</definedName>
    <definedName name="Член_ком_9" localSheetId="2">'[2]Шапка - Подвал'!#REF!</definedName>
    <definedName name="Член_ком_9" localSheetId="6">'[3]Шапка - Подвал'!#REF!</definedName>
    <definedName name="Член_ком_9" localSheetId="0">#REF!</definedName>
    <definedName name="Член_ком_9" localSheetId="5">'[4]Шапка - Подвал'!#REF!</definedName>
    <definedName name="Член_ком_9" localSheetId="8">'[5]Шапка - Подвал'!#REF!</definedName>
    <definedName name="Член_ком_9" localSheetId="3">'[6]Шапка - Подвал'!#REF!</definedName>
    <definedName name="Член_ком_9" localSheetId="1">'[7]Шапка - Подвал'!#REF!</definedName>
    <definedName name="Член_ком_9" localSheetId="7">'[8]Шапка - Подвал'!#REF!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<sst xmlns="http://schemas.openxmlformats.org/spreadsheetml/2006/main" count="2103" uniqueCount="854">
  <si>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</si>
  <si>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</si>
  <si>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</si>
  <si>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</si>
  <si>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</si>
  <si>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</si>
  <si>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</si>
  <si>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сума зносу
(накопиченої амортизації)
</t>
  </si>
  <si>
    <t xml:space="preserve">балансова вартість </t>
  </si>
  <si>
    <t>Х</t>
  </si>
  <si>
    <t>Один. вимір.</t>
  </si>
  <si>
    <t>Діагностичний набір Basic Set C10/E10(Ото офтальмоскоп)
ціна: 3800,0000
""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</si>
  <si>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</si>
  <si>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10400925</t>
  </si>
  <si>
    <t>шт.</t>
  </si>
  <si>
    <t>ЕКГ-пристрій Heart Scren 80GL
ціна: 50534,5000</t>
  </si>
  <si>
    <t xml:space="preserve">14.02.2018                                                                                                                                                                                                                                                 </t>
  </si>
  <si>
    <t>10400024</t>
  </si>
  <si>
    <t>Компютер,монітор ,клавіатура,мишка
ціна: 20938,9000</t>
  </si>
  <si>
    <t>10400048</t>
  </si>
  <si>
    <t>Медичні ваги немовлят SECA
ціна: 10022,5000</t>
  </si>
  <si>
    <t>10400017</t>
  </si>
  <si>
    <t>Монохронний лазерний прінтер Samsung
ціна: 6181,8800</t>
  </si>
  <si>
    <t>10400033</t>
  </si>
  <si>
    <t>Інгалятор
ціна: 2298,0000</t>
  </si>
  <si>
    <t xml:space="preserve">11.05.2008                                                                                                                                                                                                                                                 </t>
  </si>
  <si>
    <t>10400019</t>
  </si>
  <si>
    <t>Апарат для УВЧ-терапії
ціна: 4700,0000</t>
  </si>
  <si>
    <t>10400018</t>
  </si>
  <si>
    <t>Випромінювач
ціна: 3276,0000</t>
  </si>
  <si>
    <t>10400022</t>
  </si>
  <si>
    <t>Дихальний мішок
ціна: 3378,0000</t>
  </si>
  <si>
    <t>10400023</t>
  </si>
  <si>
    <t>Комп’ютер в комплекті
ціна: 5169,0000</t>
  </si>
  <si>
    <t xml:space="preserve">23.06.2008                                                                                                                                                                                                                                                 </t>
  </si>
  <si>
    <t>10400011</t>
  </si>
  <si>
    <t>Крісло гінекологічне
ціна: 3071,0000</t>
  </si>
  <si>
    <t>10400027</t>
  </si>
  <si>
    <t>Ксерокс
ціна: 1079,0000</t>
  </si>
  <si>
    <t xml:space="preserve">25.06.2009                                                                                                                                                                                                                                                 </t>
  </si>
  <si>
    <t>10400030</t>
  </si>
  <si>
    <t>Мікроскоп Моток Д-11
ціна: 1556,0000</t>
  </si>
  <si>
    <t xml:space="preserve">01.05.2008                                                                                                                                                                                                                                                 </t>
  </si>
  <si>
    <t>10400031</t>
  </si>
  <si>
    <t>Опромінювач бактерицидний
ціна: 1708,0000</t>
  </si>
  <si>
    <t>10400014</t>
  </si>
  <si>
    <t>Очний тонометр
ціна: 1515,0000</t>
  </si>
  <si>
    <t>Прилад для електротерапії
ціна: 6960,0000</t>
  </si>
  <si>
    <t>10400016</t>
  </si>
  <si>
    <t>Стерилізатор повітряний
ціна: 3028,0000</t>
  </si>
  <si>
    <t>Сумка укладки лікаря
ціна: 3992,0000</t>
  </si>
  <si>
    <t>10400026</t>
  </si>
  <si>
    <t>Сумка укладки лікаря
ціна: 3991,0000</t>
  </si>
  <si>
    <t>10400025</t>
  </si>
  <si>
    <t>Термоконтейнер
ціна: 1638,0000</t>
  </si>
  <si>
    <t>10400013</t>
  </si>
  <si>
    <t>Холодильник "Норд"
ціна: 2255,0000</t>
  </si>
  <si>
    <t>10400010</t>
  </si>
  <si>
    <t>Шафа медична ШМ-1
ціна: 1229,0000</t>
  </si>
  <si>
    <t>10400012</t>
  </si>
  <si>
    <t>Разом за рахунком 104.*.*.*.АЗ Ратівці</t>
  </si>
  <si>
    <t>Мобільний телефон NOKIR -150 ta -1235 ( IMTII) Серійний номер IMEII: 350085530208195  +380 99 074 90 39
ціна: 1235,0000</t>
  </si>
  <si>
    <t xml:space="preserve">12.01.2021 </t>
  </si>
  <si>
    <t>1121914</t>
  </si>
  <si>
    <t>Стілець донорський з підлокітниками
ціна: 2458,0000</t>
  </si>
  <si>
    <t xml:space="preserve">31.05.2020 </t>
  </si>
  <si>
    <t>1121071</t>
  </si>
  <si>
    <t>Опрмінювач бактерацидний ОВВ 15 Р-Metal OZONE
ціна: 665,0000</t>
  </si>
  <si>
    <t xml:space="preserve">18.02.2019 </t>
  </si>
  <si>
    <t>1121026</t>
  </si>
  <si>
    <t>Разом за рахунком 112.*.*.*.АЗ Ратівці</t>
  </si>
  <si>
    <t>Глюкометр
ціна: 864,0700</t>
  </si>
  <si>
    <t xml:space="preserve">30.09.2018 </t>
  </si>
  <si>
    <t>112/112249</t>
  </si>
  <si>
    <t>Медичні ваги для доросли WS80
ціна: 1529,7500</t>
  </si>
  <si>
    <t>112/112282</t>
  </si>
  <si>
    <t>Офтальмоскоп  KaWe Picclight
ціна: 3798,0000</t>
  </si>
  <si>
    <t>112/112259</t>
  </si>
  <si>
    <t>Конвектор -Люксель-2910
ціна: 460,0000</t>
  </si>
  <si>
    <t xml:space="preserve">30.09.2014 </t>
  </si>
  <si>
    <t>112/111308</t>
  </si>
  <si>
    <t>112/111309</t>
  </si>
  <si>
    <t>112/111310</t>
  </si>
  <si>
    <t>112/111311</t>
  </si>
  <si>
    <t>Конвектор електричний Термія ЕВНА-1,5/230с2м (мбх)
ціна: 379,1700</t>
  </si>
  <si>
    <t xml:space="preserve">30.09.2013 </t>
  </si>
  <si>
    <t>112/11450</t>
  </si>
  <si>
    <t>112/11451</t>
  </si>
  <si>
    <t>112/11452</t>
  </si>
  <si>
    <t>Набір-укладка до сумки медичної ТУ У 25.1-23382040-2004
ціна: 880,0000</t>
  </si>
  <si>
    <t xml:space="preserve">30.06.2014 </t>
  </si>
  <si>
    <t>112/1112096</t>
  </si>
  <si>
    <t>Стіл журнальний
ціна: 250,0000</t>
  </si>
  <si>
    <t>112/11010</t>
  </si>
  <si>
    <t>Стіл письмовий
ціна: 600,0000</t>
  </si>
  <si>
    <t>112/11004</t>
  </si>
  <si>
    <t>112/11005</t>
  </si>
  <si>
    <t>112/11006</t>
  </si>
  <si>
    <t>Сумка медична ТУ У 25.1-23382040-004-2004
ціна: 770,0000</t>
  </si>
  <si>
    <t>112/1112035</t>
  </si>
  <si>
    <t>Тумба до стола письмового
ціна: 320,0000</t>
  </si>
  <si>
    <t>112/11007</t>
  </si>
  <si>
    <t>112/11008</t>
  </si>
  <si>
    <t>112/11009</t>
  </si>
  <si>
    <t>Тумбочка
ціна: 220,0000</t>
  </si>
  <si>
    <t>112/11019</t>
  </si>
  <si>
    <t>112/11020</t>
  </si>
  <si>
    <t>Шафа для одягу секція 1
ціна: 600,0000</t>
  </si>
  <si>
    <t>112/11011</t>
  </si>
  <si>
    <t>112/11012</t>
  </si>
  <si>
    <t>112/11013</t>
  </si>
  <si>
    <t>Шафа з полицями
ціна: 650,0000</t>
  </si>
  <si>
    <t>112/11017</t>
  </si>
  <si>
    <t>Вимірювач А/Т "Gamma"700К
ціна: 395,0000</t>
  </si>
  <si>
    <t xml:space="preserve">30.09.2015 </t>
  </si>
  <si>
    <t>112/111442</t>
  </si>
  <si>
    <t>Опромінювач бактерацидний ОБП-1-30
ціна: 800,0000</t>
  </si>
  <si>
    <t xml:space="preserve">30.06.2015 </t>
  </si>
  <si>
    <t>Пікфлоуметр micropeak
ціна: 690,0000</t>
  </si>
  <si>
    <t xml:space="preserve">31.12.2014 </t>
  </si>
  <si>
    <t>112/1111087</t>
  </si>
  <si>
    <t>Пульсоксиметр YX300
ціна: 679,0000</t>
  </si>
  <si>
    <t>112/1110151</t>
  </si>
  <si>
    <t>Штатив для довгих вливань універсальний ШДВ-У
ціна: 394,0000</t>
  </si>
  <si>
    <t xml:space="preserve">31.03.2015 </t>
  </si>
  <si>
    <t>112/1112141</t>
  </si>
  <si>
    <t>Вогнегасник порошковий  ВП-5
ціна: 384,0000</t>
  </si>
  <si>
    <t xml:space="preserve">30.06.2017 </t>
  </si>
  <si>
    <t>112/1112240</t>
  </si>
  <si>
    <t>Освітлювач для перевірки зору (апарат Орлова)
ціна: 1995,0000</t>
  </si>
  <si>
    <t xml:space="preserve">31.12.2016 </t>
  </si>
  <si>
    <t>112/1112207</t>
  </si>
  <si>
    <t>Печатка 40мм
ціна: 150,0000</t>
  </si>
  <si>
    <t>112/112360</t>
  </si>
  <si>
    <t>Печатка 60* 40мм
ціна: 150,0000</t>
  </si>
  <si>
    <t>112/112385</t>
  </si>
  <si>
    <t>Ростомір дитячий настільний  РД
ціна: 1113,0000</t>
  </si>
  <si>
    <t>112/1112202</t>
  </si>
  <si>
    <t xml:space="preserve">30.09.2012 </t>
  </si>
  <si>
    <t>Штамп Т45
ціна: 145,4200</t>
  </si>
  <si>
    <t>112/11002</t>
  </si>
  <si>
    <t>Штамп ТR 4927
ціна: 233,1300</t>
  </si>
  <si>
    <t>112/11003</t>
  </si>
  <si>
    <t>Стільці на колесах б/в
ціна: 10,8700</t>
  </si>
  <si>
    <t xml:space="preserve">28.10.2011 </t>
  </si>
  <si>
    <t>112/11860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</si>
  <si>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</si>
  <si>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>112/112408</t>
  </si>
  <si>
    <t>Разом за рахунком 112/1.*.*.*.АЗ Ратівці</t>
  </si>
  <si>
    <t>за даними бухгалтерського обліку</t>
  </si>
  <si>
    <t>ОПИС</t>
  </si>
  <si>
    <t>обладнання та устаткування що передається</t>
  </si>
  <si>
    <t>у комунальну власність Сюртівської сільської ради</t>
  </si>
  <si>
    <t>Рахунок 104</t>
  </si>
  <si>
    <t>Рахунок 112</t>
  </si>
  <si>
    <t>Рахунок 112/1</t>
  </si>
  <si>
    <t xml:space="preserve">Разом </t>
  </si>
  <si>
    <t>АЗПСМ с. Ратівці</t>
  </si>
  <si>
    <t>Рахунок 105</t>
  </si>
  <si>
    <t>Автомобіль Renault DusterLife1.6 4X4 VF1HJD40064230963
ціна: 516220,6800
""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</si>
  <si>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</si>
  <si>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10500545</t>
  </si>
  <si>
    <t>Балансова (первісна) вартість, грн.</t>
  </si>
  <si>
    <t xml:space="preserve">сума нарахованого зносу, грн.
(накопиченої амортизації)
</t>
  </si>
  <si>
    <t>балансова (залишкова) вартість , грн.</t>
  </si>
  <si>
    <t>Комп’ютер в комплекті Samsung Master-920
ціна: 2962,8500
""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</si>
  <si>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</si>
  <si>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10400444</t>
  </si>
  <si>
    <t>Дермаскоп BS3+
ціна: 14124,0000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</si>
  <si>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</si>
  <si>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10400106</t>
  </si>
  <si>
    <t>Мобільний діагностичний комплекс IDIS 7500 (з предустановленим ПЗ) з комплектуючими
ціна: 87892,0000
модель: Серійний №1909F900389</t>
  </si>
  <si>
    <t>10400136</t>
  </si>
  <si>
    <t>Діагностичний набір Basic Set C10/E10(Ото офтальмоскоп)
ціна: 3800,0000</t>
  </si>
  <si>
    <t>10400929</t>
  </si>
  <si>
    <t>Прилад Accutrend Plus
ціна: 6960,0000</t>
  </si>
  <si>
    <t xml:space="preserve">21.10.2014                                                                                                                                                                                                                                                 </t>
  </si>
  <si>
    <t>1040387305</t>
  </si>
  <si>
    <t>10400021</t>
  </si>
  <si>
    <t>10400045</t>
  </si>
  <si>
    <t>10400037</t>
  </si>
  <si>
    <t>Багатофункціональний пристрій - БФП Canon i-Sensys, USB2.0
ціна: 9225,0000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</si>
  <si>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</si>
  <si>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10400078</t>
  </si>
  <si>
    <t>Персональний комп"ютер (ноутбук НР 250G7, діагональ дісплея-15,6)
ціна: 14950,0000</t>
  </si>
  <si>
    <t>10400072</t>
  </si>
  <si>
    <t>Ваги медичні з ростоміром RGZ-120
ціна: 2750,0000</t>
  </si>
  <si>
    <t xml:space="preserve">04.11.2011                                                                                                                                                                                                                                                 </t>
  </si>
  <si>
    <t>10400792</t>
  </si>
  <si>
    <t>Холодильник Норд
ціна: 5350,0000</t>
  </si>
  <si>
    <t xml:space="preserve">10.10.2010                                                                                                                                                                                                                                                 </t>
  </si>
  <si>
    <t>104038107</t>
  </si>
  <si>
    <t>Холодильник Норд
ціна: 712,0000</t>
  </si>
  <si>
    <t>104038271</t>
  </si>
  <si>
    <t>Шкаф медичний
ціна: 170,0000</t>
  </si>
  <si>
    <t>104038035</t>
  </si>
  <si>
    <t xml:space="preserve">10.01.2007                                                                                                                                                                                                                                                 </t>
  </si>
  <si>
    <t>Разом за рахунком 104.*.*.*.АЗ Часлівці</t>
  </si>
  <si>
    <t>Рахунок 105/1</t>
  </si>
  <si>
    <t>Автомобіль ЗАЗ
ціна: 27031,0000
модель: Y6D1030770118167</t>
  </si>
  <si>
    <t>105/100494</t>
  </si>
  <si>
    <t>Разом за рахунком 105/1.*.*.*.АЗ Часлівці</t>
  </si>
  <si>
    <t>Рахунок 106/1</t>
  </si>
  <si>
    <t>Крісло гінекологічне
ціна: 106,0000</t>
  </si>
  <si>
    <t>106/1063098</t>
  </si>
  <si>
    <t>Сейф металіччний
ціна: 80,0000</t>
  </si>
  <si>
    <t>106/1063131</t>
  </si>
  <si>
    <t>Телефон
ціна: 188,0000</t>
  </si>
  <si>
    <t>106/1063155</t>
  </si>
  <si>
    <t>Шкаф лабораторний
ціна: 124,0000</t>
  </si>
  <si>
    <t>106/1063105</t>
  </si>
  <si>
    <t>Шкаф медичний
ціна: 68,0000</t>
  </si>
  <si>
    <t>106/1063064</t>
  </si>
  <si>
    <t>Разом за рахунком 106/1.*.*.*.АЗ Часлівці</t>
  </si>
  <si>
    <t>Мобільний телефон NOKIR -150 ta -1235 ( IMTII) Серійний номер IMEII: 350085530200416  +380 99 074 90 31
ціна: 1235,0000</t>
  </si>
  <si>
    <t>1121911</t>
  </si>
  <si>
    <t>Столик пеленальний  СПЛ (БС)
ціна: 3283,2900</t>
  </si>
  <si>
    <t>1121039</t>
  </si>
  <si>
    <t>Стрічкові штори
ціна: 327,0000</t>
  </si>
  <si>
    <t>1121041</t>
  </si>
  <si>
    <t>Лампа ТUV-30VV бактерацидна (Філіпс)
ціна: 509,4000</t>
  </si>
  <si>
    <t>1121003</t>
  </si>
  <si>
    <t>1121004</t>
  </si>
  <si>
    <t>1121005</t>
  </si>
  <si>
    <t>1121015</t>
  </si>
  <si>
    <t>Сфігмоманометр з набором манжет для рук "Апарат для вимірювання кровяного тиску Medicare
ціна: 549,9800</t>
  </si>
  <si>
    <t>1121072</t>
  </si>
  <si>
    <t>Разом за рахунком 112.*.*.*.АЗ Часлівці</t>
  </si>
  <si>
    <t>112/112244</t>
  </si>
  <si>
    <t>Медичний розпилювач PariChamder
ціна: 611,9100</t>
  </si>
  <si>
    <t>112/112256</t>
  </si>
  <si>
    <t>112/1112067</t>
  </si>
  <si>
    <t>112/1112068</t>
  </si>
  <si>
    <t>112/1112069</t>
  </si>
  <si>
    <t>112/1112007</t>
  </si>
  <si>
    <t>112/1112008</t>
  </si>
  <si>
    <t>112/1112009</t>
  </si>
  <si>
    <t>112/111448</t>
  </si>
  <si>
    <t>112/11169</t>
  </si>
  <si>
    <t>112/11170</t>
  </si>
  <si>
    <t>Освітлювач з таблицями Сивцева для перевірки зору АР-1М (Апарат Рота)
ціна: 1700,0000</t>
  </si>
  <si>
    <t>112/11111000</t>
  </si>
  <si>
    <t>112/1111100</t>
  </si>
  <si>
    <t>112/1111101</t>
  </si>
  <si>
    <t>112/1110164</t>
  </si>
  <si>
    <t>112/1110165</t>
  </si>
  <si>
    <t>112/1112149</t>
  </si>
  <si>
    <t>112/1112247</t>
  </si>
  <si>
    <t>Катрідж WW для HP
ціна: 2500,0000</t>
  </si>
  <si>
    <t>112/112342</t>
  </si>
  <si>
    <t>Катридж Сanon FG -10
ціна: 495,0000</t>
  </si>
  <si>
    <t xml:space="preserve">30.09.2017 </t>
  </si>
  <si>
    <t>112/111024</t>
  </si>
  <si>
    <t>112/112364</t>
  </si>
  <si>
    <t>112/112389</t>
  </si>
  <si>
    <t>Разом за рахунком 112/1.*.*.*.АЗ Часлівці</t>
  </si>
  <si>
    <t>у комунальну власність Сюртівської сельської ради</t>
  </si>
  <si>
    <t xml:space="preserve">Сума нарахованого зносу, грн
(накопиченої амортизації)
</t>
  </si>
  <si>
    <t xml:space="preserve">балансова (залишкова) вартість </t>
  </si>
  <si>
    <t>АЗПСМ с. Батфа</t>
  </si>
  <si>
    <t>10400935</t>
  </si>
  <si>
    <t>10400044</t>
  </si>
  <si>
    <t>10400038</t>
  </si>
  <si>
    <t>Насосна станція Pedrola
ціна: 1400,0000</t>
  </si>
  <si>
    <t xml:space="preserve">13.09.2012                                                                                                                                                                                                                                                 </t>
  </si>
  <si>
    <t>1040130722</t>
  </si>
  <si>
    <t>Апарат для вимір цукру в крові
ціна: 1005,0000</t>
  </si>
  <si>
    <t>104030696</t>
  </si>
  <si>
    <t>Апарат низькочастотний електротерапевтичний АНЄТ-50м
ціна: 7600,0000</t>
  </si>
  <si>
    <t>104030720</t>
  </si>
  <si>
    <t>Ваги медичні (для дорослих)
ціна: 1001,0000</t>
  </si>
  <si>
    <t>104030699</t>
  </si>
  <si>
    <t>Ваги медичні (для новонароджених)
ціна: 1030,0000</t>
  </si>
  <si>
    <t>104030698</t>
  </si>
  <si>
    <t>Дихальний мішок Медікаре
ціна: 1719,0000</t>
  </si>
  <si>
    <t>104030695</t>
  </si>
  <si>
    <t>Електрокардіограф 3-канальний
ціна: 8000,0000</t>
  </si>
  <si>
    <t>104030697</t>
  </si>
  <si>
    <t>Крісло гінекологічне КГ-1 МЕ
ціна: 3163,0000</t>
  </si>
  <si>
    <t>104030713</t>
  </si>
  <si>
    <t>Набір таблиць для перевірки зору
ціна: 1020,0000</t>
  </si>
  <si>
    <t>104030705</t>
  </si>
  <si>
    <t>Носилки портативні (з полотна) модель МС-125
ціна: 1687,0000</t>
  </si>
  <si>
    <t>104030710</t>
  </si>
  <si>
    <t>Опрломінювач бактерицидний пересувний ОБПе-225м
ціна: 1800,0000</t>
  </si>
  <si>
    <t>104030708</t>
  </si>
  <si>
    <t>Рециркулятор ультрафіолетовий бактерицидний "Аерекс-Стандарт"
ціна: 1100,0000</t>
  </si>
  <si>
    <t>104030709</t>
  </si>
  <si>
    <t>Ростомір напільний  РП-2000
ціна: 1005,0000</t>
  </si>
  <si>
    <t>104030701</t>
  </si>
  <si>
    <t>Стіл пеленальний СПЛ
ціна: 1005,0000</t>
  </si>
  <si>
    <t>104030700</t>
  </si>
  <si>
    <t>Столик інструментальний СИ-5
ціна: 1005,0000</t>
  </si>
  <si>
    <t>104030704</t>
  </si>
  <si>
    <t>104030711</t>
  </si>
  <si>
    <t>Столик приладний СП
ціна: 1010,0000</t>
  </si>
  <si>
    <t>104030702</t>
  </si>
  <si>
    <t>Сумка-холодильник СХП-01м
ціна: 1206,0000</t>
  </si>
  <si>
    <t>104030707</t>
  </si>
  <si>
    <t>Холодильник Н-431
ціна: 1072,0000</t>
  </si>
  <si>
    <t>104030693</t>
  </si>
  <si>
    <t>Центрифуга лабораторна медична ОПН-3,02
ціна: 4500,0000</t>
  </si>
  <si>
    <t>104030716</t>
  </si>
  <si>
    <t>Ширма односеційна ШП
ціна: 1004,0000</t>
  </si>
  <si>
    <t>104030712</t>
  </si>
  <si>
    <t>104030717</t>
  </si>
  <si>
    <t>Штатив ШДВ
ціна: 1002,0000</t>
  </si>
  <si>
    <t>104030718</t>
  </si>
  <si>
    <t>Разом за рахунком 104.*.*.*.АЗ Батфа</t>
  </si>
  <si>
    <t>Ваги для дітей новонароджених
ціна: 1900,0000</t>
  </si>
  <si>
    <t>1121001</t>
  </si>
  <si>
    <t>Мобільний телефон NOKIR -150 ta -1235 ( IMTII) Серійний номер IMEII: 350085530200556    +380 99 074 88 07
ціна: 1235,0000</t>
  </si>
  <si>
    <t>1121897</t>
  </si>
  <si>
    <t>1121017</t>
  </si>
  <si>
    <t>Разом за рахунком 112.*.*.*.АЗ Батфа</t>
  </si>
  <si>
    <t>112/112243</t>
  </si>
  <si>
    <t>112/112269</t>
  </si>
  <si>
    <t>112/112255</t>
  </si>
  <si>
    <t>Монітор
ціна: 982,0000</t>
  </si>
  <si>
    <t>112/1110010</t>
  </si>
  <si>
    <t>112/1112088</t>
  </si>
  <si>
    <t>112/1112117</t>
  </si>
  <si>
    <t>112/1112040</t>
  </si>
  <si>
    <t>112/1112056</t>
  </si>
  <si>
    <t>112/111426</t>
  </si>
  <si>
    <t>112/1111066</t>
  </si>
  <si>
    <t>112/1110130</t>
  </si>
  <si>
    <t>Вогнегасник ВП-2
ціна: 250,0000</t>
  </si>
  <si>
    <t>112/112299</t>
  </si>
  <si>
    <t>112/1112224</t>
  </si>
  <si>
    <t>Модуль пам’яты DDR2 2048 MHz
ціна: 600,0000</t>
  </si>
  <si>
    <t>112/112322</t>
  </si>
  <si>
    <t>112/112343</t>
  </si>
  <si>
    <t>112/112369</t>
  </si>
  <si>
    <t>Принтер-сканер -копір Сanon
ціна: 4550,0000</t>
  </si>
  <si>
    <t>112/1112214</t>
  </si>
  <si>
    <t>Сумка укладка лікаря
ціна: 8267,0000</t>
  </si>
  <si>
    <t xml:space="preserve">05.01.2011 </t>
  </si>
  <si>
    <t>112/112006120</t>
  </si>
  <si>
    <t>Телефон-факс
ціна: 895,0000</t>
  </si>
  <si>
    <t>112/112006125</t>
  </si>
  <si>
    <t>Холодильник Дніпро
ціна: 368,0000</t>
  </si>
  <si>
    <t>112/11838</t>
  </si>
  <si>
    <t>Разом за рахунком 112/1.*.*.*.АЗ Батфа</t>
  </si>
  <si>
    <t>Рахунок 117/1</t>
  </si>
  <si>
    <t>Простині
ціна: 1,2600</t>
  </si>
  <si>
    <t>117/11841</t>
  </si>
  <si>
    <t>Простині
ціна: 0,2900</t>
  </si>
  <si>
    <t>117/11842</t>
  </si>
  <si>
    <t>Халат мед
ціна: 1,6200</t>
  </si>
  <si>
    <t>117/11840</t>
  </si>
  <si>
    <t>Разом за рахунком 117/1.*.*.*.АЗ Батфа</t>
  </si>
  <si>
    <t>Автомобіль Renault Duster life1.6 4X4 VF1HJD40861988163
ціна: 516196,3200
""</t>
  </si>
  <si>
    <t xml:space="preserve">28.12.2018                                                                                                                                                                                                                                                 </t>
  </si>
  <si>
    <t>10500538</t>
  </si>
  <si>
    <t>Разом за рахунком 105.*.*.*.АЗ Батфа</t>
  </si>
  <si>
    <t>Балансова (первісна) вартість грн</t>
  </si>
  <si>
    <t xml:space="preserve">Балансова (залишкова)вартість </t>
  </si>
  <si>
    <t>АЗПСМ с. СЮРТЕ</t>
  </si>
  <si>
    <t>10400916</t>
  </si>
  <si>
    <t>Насос Pedrollo JSWm 15M
ціна: 2218,7500</t>
  </si>
  <si>
    <t xml:space="preserve">04.03.2013                                                                                                                                                                                                                                                 </t>
  </si>
  <si>
    <t>10404010</t>
  </si>
  <si>
    <t>Аналізатор сечі за 1 єпараметрами
ціна: 18884,5100</t>
  </si>
  <si>
    <t>10400043</t>
  </si>
  <si>
    <t>Компютер,монітор ,клавіатура,мишка
ціна: 20938,9200</t>
  </si>
  <si>
    <t>10400054</t>
  </si>
  <si>
    <t>Монохронний лазерний прінтер Samsung
ціна: 6181,8500</t>
  </si>
  <si>
    <t>10400041</t>
  </si>
  <si>
    <t>Апарат лечебний імпульс магнітний полем "АЛИМП"
ціна: 10600,0000</t>
  </si>
  <si>
    <t xml:space="preserve">03.02.2014                                                                                                                                                                                                                                                 </t>
  </si>
  <si>
    <t>10400809</t>
  </si>
  <si>
    <t>Колориметр фотоелектричний КФК-2
ціна: 8500,0000</t>
  </si>
  <si>
    <t xml:space="preserve">20.06.2012                                                                                                                                                                                                                                                 </t>
  </si>
  <si>
    <t>104040014</t>
  </si>
  <si>
    <t>Мікроскоп медичний "МІКМЕД-5"
ціна: 7100,0000</t>
  </si>
  <si>
    <t>104040012</t>
  </si>
  <si>
    <t>Стерилізатор повітряний ГП-40
ціна: 4700,0000</t>
  </si>
  <si>
    <t>104040011</t>
  </si>
  <si>
    <t>Центрофуга СМ 6 М
ціна: 10200,0000</t>
  </si>
  <si>
    <t>104040013</t>
  </si>
  <si>
    <t>Апарат ЕКГ
ціна: 4600,0000</t>
  </si>
  <si>
    <t>10404002</t>
  </si>
  <si>
    <t>Апарат УВЧ
ціна: 8800,0000</t>
  </si>
  <si>
    <t>10404001</t>
  </si>
  <si>
    <t>Апарат електрофорез
ціна: 6500,0000</t>
  </si>
  <si>
    <t>10404003</t>
  </si>
  <si>
    <t>10400791</t>
  </si>
  <si>
    <t>Газова плитка
ціна: 1500,0000</t>
  </si>
  <si>
    <t>10404007</t>
  </si>
  <si>
    <t>Конвектор ФК 5
ціна: 1850,0000</t>
  </si>
  <si>
    <t>Котел газовий буд
ціна: 3000,0000</t>
  </si>
  <si>
    <t>10404006</t>
  </si>
  <si>
    <t>Крісло гінекологічне
ціна: 5557,0000</t>
  </si>
  <si>
    <t>10404008</t>
  </si>
  <si>
    <t>Стоматологічна установа с компресором
ціна: 36000,0000</t>
  </si>
  <si>
    <t>10404009</t>
  </si>
  <si>
    <t>Холодильник
ціна: 900,0000</t>
  </si>
  <si>
    <t>10404004</t>
  </si>
  <si>
    <t>Холодильник
ціна: 500,0000</t>
  </si>
  <si>
    <t>10404005</t>
  </si>
  <si>
    <t>Холодильник Ліберті-MRF-220
ціна: 3470,0000</t>
  </si>
  <si>
    <t>10400912</t>
  </si>
  <si>
    <t>Апарат для реєстрації ЕКГ ( тип2) (Електрокардіограф Юкард)
ціна: 47404,1600</t>
  </si>
  <si>
    <t xml:space="preserve">14.11.2018                                                                                                                                                                                                                                                 </t>
  </si>
  <si>
    <t>104040055</t>
  </si>
  <si>
    <t>Разом за рахунком 104.*.*.*.АЗ Сюрте</t>
  </si>
  <si>
    <t>Компютер
ціна: 5000,0000</t>
  </si>
  <si>
    <t>106/106001</t>
  </si>
  <si>
    <t>Разом за рахунком 106/1.*.*.*.АЗ Сюрте</t>
  </si>
  <si>
    <t>Ваги для новонароджених, електронні ROMED (170825)
ціна: 2087,0000</t>
  </si>
  <si>
    <t>1121806</t>
  </si>
  <si>
    <t>Мобільний телефон NOKIR -150 ta -1235 ( IMTII) Серійний номер IMEII: 350085530200473 +380 99 074 90 27
ціна: 1235,0000</t>
  </si>
  <si>
    <t>1121916</t>
  </si>
  <si>
    <t>Рециркулятор ультрафіолетовий бактерицидний Аерекс-стандарт з лампою 30 Вт
ціна: 3367,0000</t>
  </si>
  <si>
    <t xml:space="preserve">23.11.2020 </t>
  </si>
  <si>
    <t>1121886</t>
  </si>
  <si>
    <t>1121025</t>
  </si>
  <si>
    <t>"Офтальмоскоп набір"Діагностичний набір ONE TOUCH"
ціна: 2586,1900</t>
  </si>
  <si>
    <t>1121084</t>
  </si>
  <si>
    <t>Ростомір "Medicаre"
ціна: 2474,9100</t>
  </si>
  <si>
    <t>1121083</t>
  </si>
  <si>
    <t>Разом за рахунком 112.*.*.*.АЗ Сюрте</t>
  </si>
  <si>
    <t>112/112240</t>
  </si>
  <si>
    <t>112/112266</t>
  </si>
  <si>
    <t>Отоскоп Ka-We
ціна: 2848,5200</t>
  </si>
  <si>
    <t>112/112281</t>
  </si>
  <si>
    <t>Тонометр
ціна: 3164,9900</t>
  </si>
  <si>
    <t>112/112233</t>
  </si>
  <si>
    <t>інгалятор "Біомед"402А ( 2 паціента)
ціна: 1200,0000</t>
  </si>
  <si>
    <t xml:space="preserve">31.03.2014 </t>
  </si>
  <si>
    <t>112/111198</t>
  </si>
  <si>
    <t>Освітлювач таблиці для визначення зору апарат Ротта
ціна: 1300,0000</t>
  </si>
  <si>
    <t>112/111199</t>
  </si>
  <si>
    <t>112/1112090</t>
  </si>
  <si>
    <t>112/1112029</t>
  </si>
  <si>
    <t>112/111445</t>
  </si>
  <si>
    <t>112/1111094</t>
  </si>
  <si>
    <t>112/1111095</t>
  </si>
  <si>
    <t>112/1110158</t>
  </si>
  <si>
    <t>112/1110159</t>
  </si>
  <si>
    <t>112/1112145</t>
  </si>
  <si>
    <t>112/1112244</t>
  </si>
  <si>
    <t>112/112362</t>
  </si>
  <si>
    <t>112/112387</t>
  </si>
  <si>
    <t>Опромінювач бактерацидний ОБП-1-30
ціна: 330,0000</t>
  </si>
  <si>
    <t>112/11102104</t>
  </si>
  <si>
    <t>112/11102105</t>
  </si>
  <si>
    <t>Вішалка
ціна: 100,0000</t>
  </si>
  <si>
    <t>112/11627</t>
  </si>
  <si>
    <t>Вага
ціна: 200,0000</t>
  </si>
  <si>
    <t>112/11676</t>
  </si>
  <si>
    <t>Вага дитяча
ціна: 200,0000</t>
  </si>
  <si>
    <t>112/11652</t>
  </si>
  <si>
    <t>Вогнегасник
ціна: 150,0000</t>
  </si>
  <si>
    <t>112/11665</t>
  </si>
  <si>
    <t>Диван
ціна: 500,0000</t>
  </si>
  <si>
    <t>112/11511</t>
  </si>
  <si>
    <t>Кварцова лампа
ціна: 200,0000</t>
  </si>
  <si>
    <t>112/11663</t>
  </si>
  <si>
    <t>Крісла
ціна: 200,0000</t>
  </si>
  <si>
    <t>112/11509</t>
  </si>
  <si>
    <t>Полка
ціна: 220,0000</t>
  </si>
  <si>
    <t>112/11635</t>
  </si>
  <si>
    <t>Ростомір
ціна: 100,0000</t>
  </si>
  <si>
    <t>112/11674</t>
  </si>
  <si>
    <t>Сейф
ціна: 400,0000</t>
  </si>
  <si>
    <t>112/11638</t>
  </si>
  <si>
    <t>Стіл
ціна: 150,0000</t>
  </si>
  <si>
    <t>112/11640</t>
  </si>
  <si>
    <t>Стіл маніпуляційний
ціна: 300,0000</t>
  </si>
  <si>
    <t>112/11657</t>
  </si>
  <si>
    <t>Стіл письмовий
ціна: 200,0000</t>
  </si>
  <si>
    <t>112/11669</t>
  </si>
  <si>
    <t>Стілець
ціна: 50,0000</t>
  </si>
  <si>
    <t>112/11507</t>
  </si>
  <si>
    <t>Стілець мякий
ціна: 80,0000</t>
  </si>
  <si>
    <t>112/11646</t>
  </si>
  <si>
    <t>Сумка укладка для лікаря
ціна: 300,0000</t>
  </si>
  <si>
    <t>112/11661</t>
  </si>
  <si>
    <t>Сумка холодильник
ціна: 500,0000</t>
  </si>
  <si>
    <t>112/11672</t>
  </si>
  <si>
    <t>Тапчан
ціна: 200,0000</t>
  </si>
  <si>
    <t>112/11643</t>
  </si>
  <si>
    <t>Телефонний апарат
ціна: 190,0000</t>
  </si>
  <si>
    <t>112/11654</t>
  </si>
  <si>
    <t>Тонометр
ціна: 120,0000</t>
  </si>
  <si>
    <t>112/11650</t>
  </si>
  <si>
    <t>Тумба
ціна: 220,0000</t>
  </si>
  <si>
    <t>112/11629</t>
  </si>
  <si>
    <t>Тумбочка
ціна: 100,0000</t>
  </si>
  <si>
    <t>112/11633</t>
  </si>
  <si>
    <t>Шафа
ціна: 150,0000</t>
  </si>
  <si>
    <t>112/11667</t>
  </si>
  <si>
    <t>Шафа для медикаментів
ціна: 300,0000</t>
  </si>
  <si>
    <t>112/11659</t>
  </si>
  <si>
    <t>Разом за рахунком 112/1.*.*.*.АЗ Сюрте</t>
  </si>
  <si>
    <t>Комплект одягу інфекціоніста № 1 (стер.)
ціна: 232,5000</t>
  </si>
  <si>
    <t>к-т</t>
  </si>
  <si>
    <t xml:space="preserve">30.09.2010 </t>
  </si>
  <si>
    <t>117/11027</t>
  </si>
  <si>
    <t>Разом за рахунком 117/1.*.*.*.АЗ Сюрте</t>
  </si>
  <si>
    <t>Балансова (первісна)  вартість, грн.</t>
  </si>
  <si>
    <t xml:space="preserve">Сума нарахованого зносу, грн.
(накопиченої амортизації)
</t>
  </si>
  <si>
    <t>Балансова (залишкова) вартість  грн.</t>
  </si>
  <si>
    <t>ФАП с. В. Геєвці</t>
  </si>
  <si>
    <t>Інгалятор
ціна: 3120,0000
""</t>
  </si>
  <si>
    <t>104420004</t>
  </si>
  <si>
    <t>Апарат УВЧ терапія
ціна: 6433,0000</t>
  </si>
  <si>
    <t>104420002</t>
  </si>
  <si>
    <t>Апарат звукової терапії
ціна: 6528,0000</t>
  </si>
  <si>
    <t>104420003</t>
  </si>
  <si>
    <t>Опромінювач БН
ціна: 1874,0000</t>
  </si>
  <si>
    <t>104490008</t>
  </si>
  <si>
    <t>Холодильник "Норд"
ціна: 1529,0000</t>
  </si>
  <si>
    <t>104420001</t>
  </si>
  <si>
    <t>10400910</t>
  </si>
  <si>
    <t>Разом за рахунком 104.*.*.*.ФАП В Геївці</t>
  </si>
  <si>
    <t>Вага кімнатна б/в
ціна: 94,9000</t>
  </si>
  <si>
    <t>112/1112000</t>
  </si>
  <si>
    <t>Матрац/в
ціна: 133,3200</t>
  </si>
  <si>
    <t>112/1112005</t>
  </si>
  <si>
    <t>Стіл з ДСП б/в
ціна: 152,0700</t>
  </si>
  <si>
    <t>112/1112004</t>
  </si>
  <si>
    <t>Стіл письмовий б/в
ціна: 208,7800</t>
  </si>
  <si>
    <t>112/1112001</t>
  </si>
  <si>
    <t>Стілець м’який б/в
ціна: 113,8800</t>
  </si>
  <si>
    <t>112/1112003</t>
  </si>
  <si>
    <t>Шафа б/в
ціна: 189,8000</t>
  </si>
  <si>
    <t>112/1112002</t>
  </si>
  <si>
    <t>112/111313</t>
  </si>
  <si>
    <t>112/111314</t>
  </si>
  <si>
    <t>112/111315</t>
  </si>
  <si>
    <t>112/111316</t>
  </si>
  <si>
    <t>112/111317</t>
  </si>
  <si>
    <t>Лічильник НІК 2303 L АП6 1002 МЕ
ціна: 2127,5000</t>
  </si>
  <si>
    <t>112/111388</t>
  </si>
  <si>
    <t>112/11171</t>
  </si>
  <si>
    <t>112/112314</t>
  </si>
  <si>
    <t>Вішалка металева
ціна: 11,0000</t>
  </si>
  <si>
    <t xml:space="preserve">01.04.2011 </t>
  </si>
  <si>
    <t>112/11160401</t>
  </si>
  <si>
    <t>Ваги дитячі
ціна: 25,0000</t>
  </si>
  <si>
    <t>112/11160395</t>
  </si>
  <si>
    <t>Ваги медичні
ціна: 79,0000</t>
  </si>
  <si>
    <t>112/11160398</t>
  </si>
  <si>
    <t>Зеркало піхвове №1
ціна: 41,0000</t>
  </si>
  <si>
    <t>112/11160412</t>
  </si>
  <si>
    <t>Зеркало піхвове №2
ціна: 43,0000</t>
  </si>
  <si>
    <t>112/11160413</t>
  </si>
  <si>
    <t>Зеркало піхвове №3
ціна: 45,0000</t>
  </si>
  <si>
    <t>112/11160414</t>
  </si>
  <si>
    <t>Зеркало по сінсу №2
ціна: 41,0000</t>
  </si>
  <si>
    <t>112/11160415</t>
  </si>
  <si>
    <t>Зеркало по сінсу №3
ціна: 45,0000</t>
  </si>
  <si>
    <t>112/11160416</t>
  </si>
  <si>
    <t>Зеркало по сінсу №5
ціна: 47,0000</t>
  </si>
  <si>
    <t>112/11160417</t>
  </si>
  <si>
    <t>Корцанг зігнутий
ціна: 66,0000</t>
  </si>
  <si>
    <t>112/11160418</t>
  </si>
  <si>
    <t>112/11160419</t>
  </si>
  <si>
    <t>Крісло гінекологічне
ціна: 75,0000</t>
  </si>
  <si>
    <t>112/11160396</t>
  </si>
  <si>
    <t>Кушетка
ціна: 36,0000</t>
  </si>
  <si>
    <t>112/11160397</t>
  </si>
  <si>
    <t>Кушетка
ціна: 807,0000</t>
  </si>
  <si>
    <t>112/11160406</t>
  </si>
  <si>
    <t>Лоток ниркоподібни
ціна: 35,0000</t>
  </si>
  <si>
    <t>112/11160408</t>
  </si>
  <si>
    <t>Пінцет анатом
ціна: 33,0000</t>
  </si>
  <si>
    <t>112/11160410</t>
  </si>
  <si>
    <t>Пінцет вушний
ціна: 76,0000</t>
  </si>
  <si>
    <t>112/11160421</t>
  </si>
  <si>
    <t>Пінцет хірург
ціна: 37,0000</t>
  </si>
  <si>
    <t>112/11160411</t>
  </si>
  <si>
    <t>Ручка скальпель
ціна: 15,0000</t>
  </si>
  <si>
    <t>112/11160409</t>
  </si>
  <si>
    <t>Система контр глюкози
ціна: 910,0000</t>
  </si>
  <si>
    <t>112/11160402</t>
  </si>
  <si>
    <t>Стіл письмовий
ціна: 94,0000</t>
  </si>
  <si>
    <t>112/11160400</t>
  </si>
  <si>
    <t>Столик  пеленальний
ціна: 862,0000</t>
  </si>
  <si>
    <t>112/11160405</t>
  </si>
  <si>
    <t>Столик інструм
ціна: 291,0000</t>
  </si>
  <si>
    <t>112/11160404</t>
  </si>
  <si>
    <t>Термоконтейнер
ціна: 495,0000</t>
  </si>
  <si>
    <t>112/11160422</t>
  </si>
  <si>
    <t>Тонометр
ціна: 145,0000</t>
  </si>
  <si>
    <t>112/11160423</t>
  </si>
  <si>
    <t>Шафа медична
ціна: 873,0000</t>
  </si>
  <si>
    <t>112/11160403</t>
  </si>
  <si>
    <t>Шини мед фікс
ціна: 429,0000</t>
  </si>
  <si>
    <t>112/11160407</t>
  </si>
  <si>
    <t>Шкаф книжний
ціна: 96,0000</t>
  </si>
  <si>
    <t>112/11160399</t>
  </si>
  <si>
    <t>Шпатель для язика
ціна: 11,0000</t>
  </si>
  <si>
    <t>112/11160420</t>
  </si>
  <si>
    <t>Разом за рахунком 112/1.*.*.*.ФАП В Геївці</t>
  </si>
  <si>
    <t>Одіяло п/шерстяне
ціна: 100,0000</t>
  </si>
  <si>
    <t>117/11160425</t>
  </si>
  <si>
    <t>Полотенца
ціна: 5,0000</t>
  </si>
  <si>
    <t>117/11160429</t>
  </si>
  <si>
    <t>Полотенца махрові
ціна: 10,0000</t>
  </si>
  <si>
    <t>117/11160428</t>
  </si>
  <si>
    <t>Простині х/б
ціна: 20,0000</t>
  </si>
  <si>
    <t>117/11160427</t>
  </si>
  <si>
    <t>наволочки
ціна: 10,0000</t>
  </si>
  <si>
    <t>117/11160426</t>
  </si>
  <si>
    <t>Разом за рахунком 117/1.*.*.*.ФАП В Геївці</t>
  </si>
  <si>
    <t>Балансова (первісна) вартість, грн</t>
  </si>
  <si>
    <t xml:space="preserve">Балансова  (залишкова )вартість,грн. </t>
  </si>
  <si>
    <t>ФАП с. Галоч</t>
  </si>
  <si>
    <t>Холодильник "Банмант"
ціна: 1044,0000
""</t>
  </si>
  <si>
    <t>1040138129</t>
  </si>
  <si>
    <t>Разом за рахунком 104.*.*.*.ФАП Галоч</t>
  </si>
  <si>
    <t>112/1112116</t>
  </si>
  <si>
    <t>112/1112055</t>
  </si>
  <si>
    <t>112/112296</t>
  </si>
  <si>
    <t>Апарат УВЧ-30
ціна: 199,0000</t>
  </si>
  <si>
    <t>112/11709</t>
  </si>
  <si>
    <t>Стерилізатор ГП-23
ціна: 165,0000</t>
  </si>
  <si>
    <t>112/11837</t>
  </si>
  <si>
    <t>Разом за рахунком 112/1.*.*.*.ФАП Галоч</t>
  </si>
  <si>
    <t>ФАП с. М. Геєвці</t>
  </si>
  <si>
    <t>Опромінювач бактерацидний ОБП-1-30
ціна: 800,0000
""</t>
  </si>
  <si>
    <t>112/11172</t>
  </si>
  <si>
    <t>112/112313</t>
  </si>
  <si>
    <t>Конвектор - МРМ
ціна: 1460,0000</t>
  </si>
  <si>
    <t>112/111029</t>
  </si>
  <si>
    <t>Ваги дитячі
ціна: 29,0000</t>
  </si>
  <si>
    <t>112/11160433</t>
  </si>
  <si>
    <t>Електрокамін уголок
ціна: 24,6667</t>
  </si>
  <si>
    <t>112/11160442</t>
  </si>
  <si>
    <t>112/11160434</t>
  </si>
  <si>
    <t>Лінолеум  3 м ширина
ціна: 32,0000</t>
  </si>
  <si>
    <t>112/11160437</t>
  </si>
  <si>
    <t>Стільчики СС2
ціна: 14,0000</t>
  </si>
  <si>
    <t>112/11160435</t>
  </si>
  <si>
    <t>Стетоскоп
ціна: 132,0000</t>
  </si>
  <si>
    <t>112/11160441</t>
  </si>
  <si>
    <t>Стол  канцелярський
ціна: 42,0000</t>
  </si>
  <si>
    <t>112/11160432</t>
  </si>
  <si>
    <t>112/11160440</t>
  </si>
  <si>
    <t>Холодильник БОНАН
ціна: 123,0000</t>
  </si>
  <si>
    <t>112/11160438</t>
  </si>
  <si>
    <t>Шкаф для  білизни
ціна: 38,0000</t>
  </si>
  <si>
    <t>112/11160430</t>
  </si>
  <si>
    <t>Шкаф для медикаментів
ціна: 26,0000</t>
  </si>
  <si>
    <t>112/11160431</t>
  </si>
  <si>
    <t>кушетка
ціна: 36,0000</t>
  </si>
  <si>
    <t>112/11160436</t>
  </si>
  <si>
    <t>Разом за рахунком 112/1.*.*.*.ФАП  М Геівці</t>
  </si>
  <si>
    <t>Наволочки
ціна: 9,0000</t>
  </si>
  <si>
    <t>117/11160446</t>
  </si>
  <si>
    <t>Рушник
ціна: 10,0000</t>
  </si>
  <si>
    <t>117/11160447</t>
  </si>
  <si>
    <t>Рушники
ціна: 5,0000</t>
  </si>
  <si>
    <t>117/11160445</t>
  </si>
  <si>
    <t>Тюль
ціна: 17,5439</t>
  </si>
  <si>
    <t>117/11160443</t>
  </si>
  <si>
    <t>простині
ціна: 20,0000</t>
  </si>
  <si>
    <t>117/11160444</t>
  </si>
  <si>
    <t>Разом за рахунком 117/1.*.*.*.ФАП  М Геівці</t>
  </si>
  <si>
    <t>Разом</t>
  </si>
  <si>
    <t>АЗПСМ с. П. Комарівці</t>
  </si>
  <si>
    <t>Дермаскоп BS3+
ціна: 14124,0000
""</t>
  </si>
  <si>
    <t>10400112</t>
  </si>
  <si>
    <t>Мобільний діагностичний комплекс IDIS 7500 (з предустановленим ПЗ) з комплектуючими
ціна: 87892,0000
модель: Серійний № 1909F900250</t>
  </si>
  <si>
    <t>10400129</t>
  </si>
  <si>
    <t>10400926</t>
  </si>
  <si>
    <t>10400039</t>
  </si>
  <si>
    <t>Безбашенка
ціна: 849,0000</t>
  </si>
  <si>
    <t xml:space="preserve">01.07.2002                                                                                                                                                                                                                                                 </t>
  </si>
  <si>
    <t>10400002</t>
  </si>
  <si>
    <t>Разом за рахунком 104.*.*.*.АЗ П.Комарівці</t>
  </si>
  <si>
    <t>Автомобіль ЗАЗ-110308-44
ціна: 34283,3300
модель: Y6D11030890135926</t>
  </si>
  <si>
    <t>105/100571</t>
  </si>
  <si>
    <t>Разом за рахунком 105/1.*.*.*.АЗ П.Комарівці</t>
  </si>
  <si>
    <t>Інгалятор 402-А
ціна: 2200,0000</t>
  </si>
  <si>
    <t xml:space="preserve">23.04.2007                                                                                                                                                                                                                                                 </t>
  </si>
  <si>
    <t>106/100136</t>
  </si>
  <si>
    <t>Апарат для УВЧ терапії МедТеКо
ціна: 4500,0000</t>
  </si>
  <si>
    <t>106/100137</t>
  </si>
  <si>
    <t>Ваги медичні Ромед 118 ЕФ
ціна: 539,0000</t>
  </si>
  <si>
    <t>106/100028</t>
  </si>
  <si>
    <t>Дихальний (респіраційний) мішок Медікаре
ціна: 3234,0000</t>
  </si>
  <si>
    <t>106/100131</t>
  </si>
  <si>
    <t>Електрокардіограф трьохканальний Юкард 100
ціна: 7562,0000</t>
  </si>
  <si>
    <t>106/100125</t>
  </si>
  <si>
    <t>Компютер в комплекті
ціна: 4538,0000</t>
  </si>
  <si>
    <t>106/100160</t>
  </si>
  <si>
    <t>Коробка стерилізаційна кругла з фільтром КСКФ 12
ціна: 304,0000</t>
  </si>
  <si>
    <t>106/100140</t>
  </si>
  <si>
    <t>Коробка стерилізаційна кругла з фільтром КСКФ 3
ціна: 166,0000</t>
  </si>
  <si>
    <t>106/100139</t>
  </si>
  <si>
    <t>Крісло гінекологічне
ціна: 2940,0000</t>
  </si>
  <si>
    <t>106/100126</t>
  </si>
  <si>
    <t>Ліжко оглядове розкладне
ціна: 764,0000</t>
  </si>
  <si>
    <t>106/100146</t>
  </si>
  <si>
    <t>Лоток ниркоподібний емальований
ціна: 245,0000</t>
  </si>
  <si>
    <t>106/100149</t>
  </si>
  <si>
    <t>Мікроскоп XSM-20 зі стандартними аксесуарами
ціна: 4300,0000</t>
  </si>
  <si>
    <t>106/100134</t>
  </si>
  <si>
    <t>Опромінювач бактерицидний ОБП-225м
ціна: 1635,0000</t>
  </si>
  <si>
    <t>106/100143</t>
  </si>
  <si>
    <t>Опромінювач електрохвильовий БОП-01/27 НанЕМА
ціна: 3910,0000</t>
  </si>
  <si>
    <t>106/100142</t>
  </si>
  <si>
    <t>Прилад для електротерапії Радіус-01 ФТ
ціна: 6664,0000</t>
  </si>
  <si>
    <t>106/100141</t>
  </si>
  <si>
    <t>Система контролю рівня глюкози
ціна: 784,0000</t>
  </si>
  <si>
    <t>106/100145</t>
  </si>
  <si>
    <t>Стіл пеленальний СПЛ
ціна: 686,0000</t>
  </si>
  <si>
    <t>106/100148</t>
  </si>
  <si>
    <t>Стерилізатор повітряний ГП-40
ціна: 2900,0000</t>
  </si>
  <si>
    <t>106/100138</t>
  </si>
  <si>
    <t>Сумка укладка лікаря
ціна: 7644,0000</t>
  </si>
  <si>
    <t>106/100029</t>
  </si>
  <si>
    <t>Сумка укладка медсестри
ціна: 980,0000</t>
  </si>
  <si>
    <t>106/100030</t>
  </si>
  <si>
    <t>Термоконтейнер для вакцин ТМ-8 Термо-Конт МК
ціна: 1568,0000</t>
  </si>
  <si>
    <t>106/100144</t>
  </si>
  <si>
    <t>Центрифуга лаьораторна медична настільна з ротором на 10 пробірок Елекон
ціна: 3136,0000</t>
  </si>
  <si>
    <t>106/100135</t>
  </si>
  <si>
    <t>Шафа медична ШМ-1
ціна: 1176,0000</t>
  </si>
  <si>
    <t>106/100147</t>
  </si>
  <si>
    <t>Разом за рахунком 106/1.*.*.*.АЗ П.Комарівці</t>
  </si>
  <si>
    <t>Мобільний телефон NOKIR -150 ta -1235 ( IMTII)  Серійний номер IMEII: 350085530198594  +380 99 074 90 66
ціна: 1235,0000</t>
  </si>
  <si>
    <t>1121908</t>
  </si>
  <si>
    <t>1121019</t>
  </si>
  <si>
    <t>Разом за рахунком 112.*.*.*.АЗ П.Комарівці</t>
  </si>
  <si>
    <t>112/112242</t>
  </si>
  <si>
    <t>112/112268</t>
  </si>
  <si>
    <t>112/112254</t>
  </si>
  <si>
    <t>112/111438</t>
  </si>
  <si>
    <t>112/11111016</t>
  </si>
  <si>
    <t>112/1111086</t>
  </si>
  <si>
    <t>112/1110150</t>
  </si>
  <si>
    <t>112/1112138</t>
  </si>
  <si>
    <t>112/1112237</t>
  </si>
  <si>
    <t>Вішалка
ціна: 24,0000</t>
  </si>
  <si>
    <t>112/11484</t>
  </si>
  <si>
    <t>Вивіска
ціна: 15,0000</t>
  </si>
  <si>
    <t>112/11486</t>
  </si>
  <si>
    <t>Електролічильник
ціна: 17,0000</t>
  </si>
  <si>
    <t>112/11489</t>
  </si>
  <si>
    <t>Кліше
ціна: 50,0000</t>
  </si>
  <si>
    <t>112/11494</t>
  </si>
  <si>
    <t>Печатка
ціна: 69,0000</t>
  </si>
  <si>
    <t>112/11493</t>
  </si>
  <si>
    <t>Прінтер
ціна: 999,0000</t>
  </si>
  <si>
    <t>112/11496</t>
  </si>
  <si>
    <t>Стіл лікаря
ціна: 40,0000</t>
  </si>
  <si>
    <t>112/11479</t>
  </si>
  <si>
    <t>Стіл однотумбовий
ціна: 60,0000</t>
  </si>
  <si>
    <t>112/11478</t>
  </si>
  <si>
    <t>Стільці
ціна: 13,5000</t>
  </si>
  <si>
    <t>112/11485</t>
  </si>
  <si>
    <t>Стерилізатор
ціна: 182,0000</t>
  </si>
  <si>
    <t>112/11491</t>
  </si>
  <si>
    <t>Табчан (диван)
ціна: 48,0000</t>
  </si>
  <si>
    <t>112/11483</t>
  </si>
  <si>
    <t>Тумбочки
ціна: 16,0000</t>
  </si>
  <si>
    <t>112/11480</t>
  </si>
  <si>
    <t>112/11495</t>
  </si>
  <si>
    <t>112/11481</t>
  </si>
  <si>
    <t>Шкаф скляний
ціна: 22,0000</t>
  </si>
  <si>
    <t>112/11482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</si>
  <si>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215,0000</t>
  </si>
  <si>
    <t>Разом за рахунком 112/1.*.*.*.АЗ П.Комарівці</t>
  </si>
  <si>
    <t>Разом за рахунком 117/1.*.*.*.АЗ П.Комарівці</t>
  </si>
  <si>
    <t>до рішення районної ради</t>
  </si>
  <si>
    <t>від ___________ №______</t>
  </si>
  <si>
    <t>(зведена)</t>
  </si>
  <si>
    <t>Назва об"єкта</t>
  </si>
  <si>
    <t>Балансова (залишкова) вартість, грн</t>
  </si>
  <si>
    <t xml:space="preserve"> Рахунок 104</t>
  </si>
  <si>
    <t xml:space="preserve"> Рахунок 105, 105/1</t>
  </si>
  <si>
    <t>Рахунок 106, 106/1</t>
  </si>
  <si>
    <t>Рахунок 112/1, 112</t>
  </si>
  <si>
    <t>Голова ради                                                                       Ю.В.Фрінцко</t>
  </si>
  <si>
    <t>у комунальну власність  Сюртівської сільської ради</t>
  </si>
  <si>
    <t>АЗПСМ с.Батфа</t>
  </si>
  <si>
    <t>АЗПСМ с.Ратівці</t>
  </si>
  <si>
    <t>АЗПСМ с.Часлівці</t>
  </si>
  <si>
    <t>АЗПСМ с.Сюрте</t>
  </si>
  <si>
    <t>АЗПСМ с.П.Комарівці</t>
  </si>
  <si>
    <t>ФАП с.Галоч</t>
  </si>
  <si>
    <t>ФАП с.Палло</t>
  </si>
  <si>
    <t>ФАП с.В.Геївці</t>
  </si>
  <si>
    <t>ФАП с.М.Геївці</t>
  </si>
  <si>
    <t>ФАП с.Тийглаш</t>
  </si>
  <si>
    <t xml:space="preserve">Голова ради                                                                      </t>
  </si>
  <si>
    <t xml:space="preserve"> Ю.В.Фрінцко</t>
  </si>
  <si>
    <t>Рахунок 117/1, 117</t>
  </si>
  <si>
    <t>РАЗОМ по рах 104, 105,106,112, 117</t>
  </si>
  <si>
    <t>Автомобіль Renault DusterLife1.6 4X4 VF1HJD40164230938
ціна: 516220,6800
модель: Двигун номер R031753</t>
  </si>
  <si>
    <t>шт</t>
  </si>
  <si>
    <t>10500548</t>
  </si>
  <si>
    <t>Апарат ЕГК 1-Т03
ціна: 2500,0000
""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</si>
  <si>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</si>
  <si>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Разом за рахунком 104.*.*.*.ФАП Тийглаш</t>
  </si>
  <si>
    <t>112/111318</t>
  </si>
  <si>
    <t>112/111319</t>
  </si>
  <si>
    <t>Опромінювач бактерицидний ОБП-1-30 з монтажним проводом і ел. вилкою.
ціна: 370,0000</t>
  </si>
  <si>
    <t xml:space="preserve">31.12.2013 </t>
  </si>
  <si>
    <t>112/11458</t>
  </si>
  <si>
    <t>Опромінювач бактирицидний ОБП -1-30 з монтаж проводом і ел/плівкою.
ціна: 370,0000</t>
  </si>
  <si>
    <t>112/11885</t>
  </si>
  <si>
    <t>112/11111019</t>
  </si>
  <si>
    <t>112/112309</t>
  </si>
  <si>
    <t>Інгалятор
ціна: 1000,0000</t>
  </si>
  <si>
    <t>112/111130285</t>
  </si>
  <si>
    <t>Аналізатор глукози
ціна: 490,0000</t>
  </si>
  <si>
    <t>112/111130280</t>
  </si>
  <si>
    <t>Апарат УВТ-66
ціна: 43,2400</t>
  </si>
  <si>
    <t>112/111130180</t>
  </si>
  <si>
    <t>Апарат для вимір тиску
ціна: 40,8000</t>
  </si>
  <si>
    <t>112/111130282</t>
  </si>
  <si>
    <t>Вішалка
ціна: 14,8000</t>
  </si>
  <si>
    <t>112/111130175</t>
  </si>
  <si>
    <t>Вішалка металева
ціна: 13,0000</t>
  </si>
  <si>
    <t>112/111130174</t>
  </si>
  <si>
    <t>Вага для новонародж
ціна: 28,8000</t>
  </si>
  <si>
    <t>112/111130196</t>
  </si>
  <si>
    <t>Диван
ціна: 13,8600</t>
  </si>
  <si>
    <t>112/111130178</t>
  </si>
  <si>
    <t>Карніз
ціна: 7,7000</t>
  </si>
  <si>
    <t>112/111130204</t>
  </si>
  <si>
    <t>Опромінювач
ціна: 84,0000</t>
  </si>
  <si>
    <t>112/111130194</t>
  </si>
  <si>
    <t>Ростомер
ціна: 11,4000</t>
  </si>
  <si>
    <t>112/111130195</t>
  </si>
  <si>
    <t>Світильник
ціна: 32,0000</t>
  </si>
  <si>
    <t>112/111130277</t>
  </si>
  <si>
    <t>Стіл лікарськ
ціна: 49,0000</t>
  </si>
  <si>
    <t>112/111130171</t>
  </si>
  <si>
    <t>Стерилізатор ТК 10
ціна: 41,1800</t>
  </si>
  <si>
    <t>112/111130179</t>
  </si>
  <si>
    <t>Холодильник Днепр
ціна: 45,6800</t>
  </si>
  <si>
    <t>112/111130183</t>
  </si>
  <si>
    <t>Шкаф одн нестер
ціна: 21,3600</t>
  </si>
  <si>
    <t>112/111130166</t>
  </si>
  <si>
    <t>Разом за рахунком 112/1.*.*.*.ФАП Тийглаш</t>
  </si>
  <si>
    <t>ВСЬОГО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</si>
  <si>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</si>
  <si>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</si>
  <si>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</si>
  <si>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</si>
  <si>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</si>
  <si>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</si>
  <si>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</si>
  <si>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</si>
  <si>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Додаток 9</t>
  </si>
  <si>
    <t>Додаток 10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</si>
</sst>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16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5" xfId="0" applyBorder="1" applyAlignment="1" quotePrefix="1">
      <alignment horizontal="left" vertical="top" wrapText="1"/>
    </xf>
    <xf numFmtId="0" fontId="0" fillId="0" borderId="15" xfId="0" applyBorder="1" applyAlignment="1" quotePrefix="1">
      <alignment horizontal="left" vertical="center" wrapText="1"/>
    </xf>
    <xf numFmtId="164" fontId="0" fillId="0" borderId="15" xfId="0" applyNumberFormat="1" applyBorder="1" applyAlignment="1" quotePrefix="1">
      <alignment vertical="top"/>
    </xf>
    <xf numFmtId="1" fontId="0" fillId="0" borderId="16" xfId="0" applyNumberFormat="1" applyBorder="1" applyAlignment="1">
      <alignment vertical="top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/>
    </xf>
    <xf numFmtId="0" fontId="0" fillId="33" borderId="27" xfId="0" applyFill="1" applyBorder="1" applyAlignment="1">
      <alignment/>
    </xf>
    <xf numFmtId="2" fontId="0" fillId="0" borderId="28" xfId="0" applyNumberFormat="1" applyBorder="1" applyAlignment="1">
      <alignment vertical="top"/>
    </xf>
    <xf numFmtId="2" fontId="0" fillId="0" borderId="26" xfId="0" applyNumberForma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vertical="top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/>
    </xf>
    <xf numFmtId="0" fontId="0" fillId="33" borderId="35" xfId="0" applyFill="1" applyBorder="1" applyAlignment="1">
      <alignment/>
    </xf>
    <xf numFmtId="2" fontId="0" fillId="0" borderId="36" xfId="0" applyNumberFormat="1" applyBorder="1" applyAlignment="1">
      <alignment vertical="top"/>
    </xf>
    <xf numFmtId="2" fontId="0" fillId="0" borderId="35" xfId="0" applyNumberFormat="1" applyBorder="1" applyAlignment="1">
      <alignment vertical="top"/>
    </xf>
    <xf numFmtId="0" fontId="5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8" fillId="34" borderId="14" xfId="0" applyFont="1" applyFill="1" applyBorder="1" applyAlignment="1">
      <alignment horizontal="center" vertical="top"/>
    </xf>
    <xf numFmtId="0" fontId="48" fillId="34" borderId="15" xfId="0" applyFont="1" applyFill="1" applyBorder="1" applyAlignment="1">
      <alignment horizontal="left" vertical="top" wrapText="1"/>
    </xf>
    <xf numFmtId="2" fontId="48" fillId="34" borderId="42" xfId="0" applyNumberFormat="1" applyFont="1" applyFill="1" applyBorder="1" applyAlignment="1">
      <alignment horizontal="center" vertical="center"/>
    </xf>
    <xf numFmtId="2" fontId="48" fillId="34" borderId="16" xfId="0" applyNumberFormat="1" applyFont="1" applyFill="1" applyBorder="1" applyAlignment="1">
      <alignment horizontal="center" vertical="center"/>
    </xf>
    <xf numFmtId="2" fontId="48" fillId="34" borderId="21" xfId="0" applyNumberFormat="1" applyFont="1" applyFill="1" applyBorder="1" applyAlignment="1">
      <alignment horizontal="center" vertical="center"/>
    </xf>
    <xf numFmtId="2" fontId="48" fillId="34" borderId="43" xfId="0" applyNumberFormat="1" applyFont="1" applyFill="1" applyBorder="1" applyAlignment="1">
      <alignment horizontal="center" vertical="center"/>
    </xf>
    <xf numFmtId="0" fontId="48" fillId="34" borderId="44" xfId="0" applyFont="1" applyFill="1" applyBorder="1" applyAlignment="1">
      <alignment horizontal="center" vertical="top"/>
    </xf>
    <xf numFmtId="2" fontId="48" fillId="34" borderId="37" xfId="0" applyNumberFormat="1" applyFont="1" applyFill="1" applyBorder="1" applyAlignment="1">
      <alignment horizontal="center" vertical="center"/>
    </xf>
    <xf numFmtId="2" fontId="48" fillId="34" borderId="38" xfId="0" applyNumberFormat="1" applyFont="1" applyFill="1" applyBorder="1" applyAlignment="1">
      <alignment horizontal="center" vertical="center"/>
    </xf>
    <xf numFmtId="2" fontId="48" fillId="34" borderId="39" xfId="0" applyNumberFormat="1" applyFont="1" applyFill="1" applyBorder="1" applyAlignment="1">
      <alignment horizontal="center" vertical="center"/>
    </xf>
    <xf numFmtId="2" fontId="48" fillId="34" borderId="40" xfId="0" applyNumberFormat="1" applyFont="1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center" vertical="top"/>
    </xf>
    <xf numFmtId="0" fontId="48" fillId="34" borderId="41" xfId="0" applyFont="1" applyFill="1" applyBorder="1" applyAlignment="1">
      <alignment horizontal="left" vertical="top" wrapText="1"/>
    </xf>
    <xf numFmtId="2" fontId="48" fillId="34" borderId="41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49" fillId="34" borderId="45" xfId="0" applyFont="1" applyFill="1" applyBorder="1" applyAlignment="1">
      <alignment/>
    </xf>
    <xf numFmtId="0" fontId="49" fillId="34" borderId="31" xfId="0" applyFont="1" applyFill="1" applyBorder="1" applyAlignment="1">
      <alignment horizontal="left" vertical="top" wrapText="1"/>
    </xf>
    <xf numFmtId="2" fontId="49" fillId="34" borderId="46" xfId="0" applyNumberFormat="1" applyFont="1" applyFill="1" applyBorder="1" applyAlignment="1">
      <alignment horizontal="center" vertical="center"/>
    </xf>
    <xf numFmtId="2" fontId="49" fillId="34" borderId="47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/>
    </xf>
    <xf numFmtId="2" fontId="49" fillId="34" borderId="48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 vertical="top" wrapText="1"/>
    </xf>
    <xf numFmtId="2" fontId="49" fillId="34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49" xfId="0" applyFill="1" applyBorder="1" applyAlignment="1">
      <alignment/>
    </xf>
    <xf numFmtId="164" fontId="0" fillId="0" borderId="31" xfId="0" applyNumberFormat="1" applyBorder="1" applyAlignment="1">
      <alignment vertical="top"/>
    </xf>
    <xf numFmtId="2" fontId="0" fillId="0" borderId="41" xfId="0" applyNumberFormat="1" applyBorder="1" applyAlignment="1">
      <alignment vertical="top"/>
    </xf>
    <xf numFmtId="2" fontId="0" fillId="0" borderId="50" xfId="0" applyNumberFormat="1" applyBorder="1" applyAlignment="1">
      <alignment vertical="top"/>
    </xf>
    <xf numFmtId="0" fontId="0" fillId="0" borderId="21" xfId="0" applyBorder="1" applyAlignment="1" quotePrefix="1">
      <alignment horizontal="left" vertical="top" wrapText="1"/>
    </xf>
    <xf numFmtId="164" fontId="0" fillId="0" borderId="41" xfId="0" applyNumberFormat="1" applyBorder="1" applyAlignment="1">
      <alignment vertical="top"/>
    </xf>
    <xf numFmtId="0" fontId="2" fillId="0" borderId="2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34" borderId="15" xfId="0" applyFill="1" applyBorder="1" applyAlignment="1" quotePrefix="1">
      <alignment horizontal="left" vertical="top" wrapText="1"/>
    </xf>
    <xf numFmtId="164" fontId="0" fillId="34" borderId="15" xfId="0" applyNumberFormat="1" applyFill="1" applyBorder="1" applyAlignment="1" quotePrefix="1">
      <alignment vertical="top"/>
    </xf>
    <xf numFmtId="0" fontId="0" fillId="34" borderId="15" xfId="0" applyFill="1" applyBorder="1" applyAlignment="1" quotePrefix="1">
      <alignment horizontal="left" vertical="center" wrapText="1"/>
    </xf>
    <xf numFmtId="2" fontId="0" fillId="34" borderId="15" xfId="0" applyNumberFormat="1" applyFill="1" applyBorder="1" applyAlignment="1">
      <alignment vertical="top"/>
    </xf>
    <xf numFmtId="164" fontId="0" fillId="34" borderId="16" xfId="0" applyNumberFormat="1" applyFill="1" applyBorder="1" applyAlignment="1">
      <alignment vertical="top"/>
    </xf>
    <xf numFmtId="2" fontId="0" fillId="34" borderId="21" xfId="0" applyNumberFormat="1" applyFill="1" applyBorder="1" applyAlignment="1">
      <alignment vertical="top"/>
    </xf>
    <xf numFmtId="2" fontId="0" fillId="34" borderId="28" xfId="0" applyNumberFormat="1" applyFill="1" applyBorder="1" applyAlignment="1">
      <alignment vertical="top"/>
    </xf>
    <xf numFmtId="1" fontId="0" fillId="34" borderId="16" xfId="0" applyNumberFormat="1" applyFill="1" applyBorder="1" applyAlignment="1">
      <alignment vertical="top"/>
    </xf>
    <xf numFmtId="164" fontId="0" fillId="34" borderId="15" xfId="0" applyNumberFormat="1" applyFill="1" applyBorder="1" applyAlignment="1">
      <alignment vertical="top"/>
    </xf>
    <xf numFmtId="0" fontId="0" fillId="34" borderId="0" xfId="0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50" fillId="34" borderId="59" xfId="0" applyFont="1" applyFill="1" applyBorder="1" applyAlignment="1">
      <alignment horizontal="center"/>
    </xf>
    <xf numFmtId="0" fontId="50" fillId="34" borderId="60" xfId="0" applyFont="1" applyFill="1" applyBorder="1" applyAlignment="1">
      <alignment horizontal="center"/>
    </xf>
    <xf numFmtId="0" fontId="50" fillId="34" borderId="61" xfId="0" applyFont="1" applyFill="1" applyBorder="1" applyAlignment="1">
      <alignment horizontal="center"/>
    </xf>
    <xf numFmtId="0" fontId="50" fillId="34" borderId="62" xfId="0" applyFont="1" applyFill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0" fillId="34" borderId="63" xfId="0" applyFont="1" applyFill="1" applyBorder="1" applyAlignment="1">
      <alignment horizontal="center" vertical="center"/>
    </xf>
    <xf numFmtId="0" fontId="50" fillId="34" borderId="64" xfId="0" applyFont="1" applyFill="1" applyBorder="1" applyAlignment="1">
      <alignment horizontal="center" vertical="center"/>
    </xf>
    <xf numFmtId="0" fontId="50" fillId="34" borderId="66" xfId="0" applyFont="1" applyFill="1" applyBorder="1" applyAlignment="1">
      <alignment horizontal="center" vertical="center"/>
    </xf>
    <xf numFmtId="0" fontId="50" fillId="34" borderId="67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0" fontId="50" fillId="34" borderId="6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wrapText="1"/>
    </xf>
    <xf numFmtId="2" fontId="0" fillId="0" borderId="18" xfId="0" applyNumberFormat="1" applyBorder="1" applyAlignment="1">
      <alignment vertical="top"/>
    </xf>
    <xf numFmtId="2" fontId="0" fillId="0" borderId="74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74" xfId="0" applyNumberFormat="1" applyBorder="1" applyAlignment="1">
      <alignment vertical="top"/>
    </xf>
    <xf numFmtId="0" fontId="5" fillId="0" borderId="1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.%20&#1041;&#1072;&#1090;&#1092;&#1072;%20&#1085;&#1072;%2001.06.21&#1088;.%20%20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60;&#1040;&#1055;&#1091;%20&#1089;.%20&#1042;.%20&#1043;&#1077;&#1108;&#1074;&#1094;&#1110;%20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60;&#1040;&#1055;&#1091;%20&#1089;.%20&#1043;&#1072;&#1083;&#1086;&#1095;%20&#1085;&#1072;%2001.06.21&#1088;.%20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.%20&#1060;&#1040;&#1055;&#1091;%20&#1089;.%20&#1052;.%20&#1043;&#1077;&#1108;&#1074;&#1094;&#1110;%20&#1085;&#1072;%2001.06.21&#1088;.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&#1072;&#1088;.%20&#1086;&#1087;&#1080;&#1089;.%20&#1040;&#1047;&#1055;&#1057;&#1052;%20&#1089;.%20&#1055;.%20&#1050;&#1086;&#1084;&#1072;&#1088;&#1110;&#1074;&#1094;&#1110;%20&#1085;&#1072;%2001.06.21&#1088;.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.%20&#1057;&#1102;&#1088;&#1090;&#1077;%20&#1085;&#1072;%2001.06.21&#1088;.%20%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.%20&#1058;&#1083;&#1096;%20&#1085;&#1072;%2001.06.21&#1088;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%20&#1063;&#1072;&#1089;&#1083;&#1110;&#1074;&#1094;&#1110;%20&#1085;&#1072;%2001.06.21&#1088;.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Батф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В.Геї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Галоч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М.Геї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.Комарі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Сюрте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Тийглаш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Часлі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81"/>
  <sheetViews>
    <sheetView showGridLines="0" view="pageBreakPreview" zoomScaleNormal="70" zoomScaleSheetLayoutView="100" zoomScalePageLayoutView="0" workbookViewId="0" topLeftCell="A1">
      <selection activeCell="E5" sqref="E5"/>
    </sheetView>
  </sheetViews>
  <sheetFormatPr defaultColWidth="9.125" defaultRowHeight="12.75"/>
  <cols>
    <col min="1" max="1" width="9.125" style="0" customWidth="1"/>
    <col min="2" max="2" width="6.625" style="0" customWidth="1"/>
    <col min="3" max="3" width="48.875" style="0" customWidth="1"/>
    <col min="4" max="4" width="9.50390625" style="0" customWidth="1"/>
    <col min="5" max="5" width="11.00390625" style="0" customWidth="1"/>
    <col min="6" max="6" width="10.50390625" style="0" customWidth="1"/>
    <col min="7" max="7" width="10.875" style="0" customWidth="1"/>
    <col min="8" max="16" width="0" style="0" hidden="1" customWidth="1"/>
    <col min="17" max="247" width="9.125" style="0" customWidth="1"/>
  </cols>
  <sheetData>
    <row r="5" ht="12.75">
      <c r="E5" t="s">
        <v>844</v>
      </c>
    </row>
    <row r="6" ht="12.75">
      <c r="E6" t="s">
        <v>770</v>
      </c>
    </row>
    <row r="7" ht="12.75">
      <c r="E7" t="s">
        <v>771</v>
      </c>
    </row>
    <row r="10" spans="2:10" ht="19.5" customHeight="1">
      <c r="B10" s="108" t="s">
        <v>150</v>
      </c>
      <c r="C10" s="108"/>
      <c r="D10" s="108"/>
      <c r="E10" s="108"/>
      <c r="F10" s="108"/>
      <c r="G10" s="108"/>
      <c r="H10" s="108"/>
      <c r="I10" s="108"/>
      <c r="J10" s="108"/>
    </row>
    <row r="11" spans="2:10" ht="15.75" customHeight="1">
      <c r="B11" s="109" t="s">
        <v>151</v>
      </c>
      <c r="C11" s="109"/>
      <c r="D11" s="109"/>
      <c r="E11" s="109"/>
      <c r="F11" s="109"/>
      <c r="G11" s="109"/>
      <c r="H11" s="109"/>
      <c r="I11" s="109"/>
      <c r="J11" s="109"/>
    </row>
    <row r="12" spans="2:10" ht="16.5" customHeight="1">
      <c r="B12" s="109" t="s">
        <v>780</v>
      </c>
      <c r="C12" s="109"/>
      <c r="D12" s="109"/>
      <c r="E12" s="109"/>
      <c r="F12" s="109"/>
      <c r="G12" s="109"/>
      <c r="H12" s="109"/>
      <c r="I12" s="109"/>
      <c r="J12" s="109"/>
    </row>
    <row r="13" spans="3:6" ht="14.25" customHeight="1" thickBot="1">
      <c r="C13" s="110" t="s">
        <v>772</v>
      </c>
      <c r="D13" s="110"/>
      <c r="E13" s="110"/>
      <c r="F13" s="110"/>
    </row>
    <row r="14" spans="2:7" ht="16.5" customHeight="1">
      <c r="B14" s="111" t="s">
        <v>0</v>
      </c>
      <c r="C14" s="113" t="s">
        <v>773</v>
      </c>
      <c r="D14" s="115" t="s">
        <v>149</v>
      </c>
      <c r="E14" s="116"/>
      <c r="F14" s="116"/>
      <c r="G14" s="117"/>
    </row>
    <row r="15" spans="2:7" ht="57" customHeight="1">
      <c r="B15" s="112"/>
      <c r="C15" s="114"/>
      <c r="D15" s="55" t="s">
        <v>2</v>
      </c>
      <c r="E15" s="56" t="s">
        <v>609</v>
      </c>
      <c r="F15" s="57" t="s">
        <v>257</v>
      </c>
      <c r="G15" s="58" t="s">
        <v>774</v>
      </c>
    </row>
    <row r="16" spans="2:7" s="60" customFormat="1" ht="9.75" customHeight="1">
      <c r="B16" s="59">
        <v>1</v>
      </c>
      <c r="C16" s="59">
        <v>2</v>
      </c>
      <c r="D16" s="59">
        <v>3</v>
      </c>
      <c r="E16" s="59">
        <v>4</v>
      </c>
      <c r="F16" s="59">
        <v>5</v>
      </c>
      <c r="G16" s="59">
        <v>6</v>
      </c>
    </row>
    <row r="17" spans="2:7" ht="15">
      <c r="B17" s="123" t="s">
        <v>775</v>
      </c>
      <c r="C17" s="124"/>
      <c r="D17" s="124"/>
      <c r="E17" s="124"/>
      <c r="F17" s="124"/>
      <c r="G17" s="125"/>
    </row>
    <row r="18" spans="2:16" ht="12.75">
      <c r="B18" s="61">
        <v>1</v>
      </c>
      <c r="C18" s="62" t="s">
        <v>781</v>
      </c>
      <c r="D18" s="63">
        <v>26</v>
      </c>
      <c r="E18" s="64">
        <v>76263.78</v>
      </c>
      <c r="F18" s="65">
        <v>55965.72</v>
      </c>
      <c r="G18" s="66">
        <v>20298.06</v>
      </c>
      <c r="H18" s="29">
        <v>1</v>
      </c>
      <c r="I18" s="10" t="e">
        <f>#REF!</f>
        <v>#REF!</v>
      </c>
      <c r="J18" s="9" t="e">
        <f>#REF!</f>
        <v>#REF!</v>
      </c>
      <c r="K18" s="8">
        <f aca="true" t="shared" si="0" ref="K18:N20">D18</f>
        <v>26</v>
      </c>
      <c r="L18" s="9">
        <f t="shared" si="0"/>
        <v>76263.78</v>
      </c>
      <c r="M18" s="9">
        <f t="shared" si="0"/>
        <v>55965.72</v>
      </c>
      <c r="N18" s="9">
        <f t="shared" si="0"/>
        <v>20298.06</v>
      </c>
      <c r="O18" s="9">
        <v>1</v>
      </c>
      <c r="P18" s="9">
        <v>282</v>
      </c>
    </row>
    <row r="19" spans="2:16" ht="12.75">
      <c r="B19" s="61">
        <v>2</v>
      </c>
      <c r="C19" s="62" t="s">
        <v>782</v>
      </c>
      <c r="D19" s="63">
        <v>22</v>
      </c>
      <c r="E19" s="64">
        <v>142320.78</v>
      </c>
      <c r="F19" s="65">
        <v>80347.23</v>
      </c>
      <c r="G19" s="66">
        <v>61973.55</v>
      </c>
      <c r="H19" s="29">
        <v>1</v>
      </c>
      <c r="I19" s="10" t="e">
        <f>#REF!</f>
        <v>#REF!</v>
      </c>
      <c r="J19" s="9" t="e">
        <f>#REF!</f>
        <v>#REF!</v>
      </c>
      <c r="K19" s="8">
        <f t="shared" si="0"/>
        <v>22</v>
      </c>
      <c r="L19" s="9">
        <f t="shared" si="0"/>
        <v>142320.78</v>
      </c>
      <c r="M19" s="9">
        <f t="shared" si="0"/>
        <v>80347.23</v>
      </c>
      <c r="N19" s="9">
        <f t="shared" si="0"/>
        <v>61973.55</v>
      </c>
      <c r="O19" s="9">
        <v>1</v>
      </c>
      <c r="P19" s="9">
        <v>2149</v>
      </c>
    </row>
    <row r="20" spans="2:16" ht="12.75">
      <c r="B20" s="67">
        <v>3</v>
      </c>
      <c r="C20" s="62" t="s">
        <v>783</v>
      </c>
      <c r="D20" s="68">
        <v>14</v>
      </c>
      <c r="E20" s="69">
        <v>226551.13</v>
      </c>
      <c r="F20" s="70">
        <v>53718.76</v>
      </c>
      <c r="G20" s="71">
        <v>172832.37000000002</v>
      </c>
      <c r="H20" s="29">
        <v>1</v>
      </c>
      <c r="I20" s="10" t="e">
        <f>#REF!</f>
        <v>#REF!</v>
      </c>
      <c r="J20" s="9" t="e">
        <f>#REF!</f>
        <v>#REF!</v>
      </c>
      <c r="K20" s="8">
        <f t="shared" si="0"/>
        <v>14</v>
      </c>
      <c r="L20" s="9">
        <f t="shared" si="0"/>
        <v>226551.13</v>
      </c>
      <c r="M20" s="9">
        <f t="shared" si="0"/>
        <v>53718.76</v>
      </c>
      <c r="N20" s="9">
        <f t="shared" si="0"/>
        <v>172832.37000000002</v>
      </c>
      <c r="O20" s="9">
        <v>1</v>
      </c>
      <c r="P20" s="9">
        <v>4538</v>
      </c>
    </row>
    <row r="21" spans="2:16" ht="12.75">
      <c r="B21" s="72">
        <v>4</v>
      </c>
      <c r="C21" s="62" t="s">
        <v>784</v>
      </c>
      <c r="D21" s="74">
        <v>24</v>
      </c>
      <c r="E21" s="74">
        <v>236894.09</v>
      </c>
      <c r="F21" s="74">
        <v>144178.45</v>
      </c>
      <c r="G21" s="74">
        <v>92715.63999999998</v>
      </c>
      <c r="H21" s="75"/>
      <c r="I21" s="76"/>
      <c r="J21" s="77"/>
      <c r="K21" s="76"/>
      <c r="L21" s="77"/>
      <c r="M21" s="77"/>
      <c r="N21" s="77"/>
      <c r="O21" s="77"/>
      <c r="P21" s="77"/>
    </row>
    <row r="22" spans="2:16" ht="12.75">
      <c r="B22" s="72">
        <v>5</v>
      </c>
      <c r="C22" s="62" t="s">
        <v>785</v>
      </c>
      <c r="D22" s="74">
        <v>5</v>
      </c>
      <c r="E22" s="74">
        <v>112846.88</v>
      </c>
      <c r="F22" s="74">
        <v>12876.560000000001</v>
      </c>
      <c r="G22" s="74">
        <v>99970.32</v>
      </c>
      <c r="H22" s="75"/>
      <c r="I22" s="76"/>
      <c r="J22" s="77"/>
      <c r="K22" s="76"/>
      <c r="L22" s="77"/>
      <c r="M22" s="77"/>
      <c r="N22" s="77"/>
      <c r="O22" s="77"/>
      <c r="P22" s="77"/>
    </row>
    <row r="23" spans="2:16" ht="12.75">
      <c r="B23" s="61">
        <v>6</v>
      </c>
      <c r="C23" s="73" t="s">
        <v>786</v>
      </c>
      <c r="D23" s="63">
        <v>1</v>
      </c>
      <c r="E23" s="64">
        <v>1044</v>
      </c>
      <c r="F23" s="65">
        <v>1044</v>
      </c>
      <c r="G23" s="66">
        <v>0</v>
      </c>
      <c r="H23" s="75"/>
      <c r="I23" s="76"/>
      <c r="J23" s="77"/>
      <c r="K23" s="76"/>
      <c r="L23" s="77"/>
      <c r="M23" s="77"/>
      <c r="N23" s="77"/>
      <c r="O23" s="77"/>
      <c r="P23" s="77"/>
    </row>
    <row r="24" spans="2:16" ht="12.75">
      <c r="B24" s="61">
        <v>7</v>
      </c>
      <c r="C24" s="73" t="s">
        <v>787</v>
      </c>
      <c r="D24" s="63">
        <v>0</v>
      </c>
      <c r="E24" s="64">
        <v>0</v>
      </c>
      <c r="F24" s="65">
        <v>0</v>
      </c>
      <c r="G24" s="66">
        <v>0</v>
      </c>
      <c r="H24" s="75"/>
      <c r="I24" s="76"/>
      <c r="J24" s="77"/>
      <c r="K24" s="76"/>
      <c r="L24" s="77"/>
      <c r="M24" s="77"/>
      <c r="N24" s="77"/>
      <c r="O24" s="77"/>
      <c r="P24" s="77"/>
    </row>
    <row r="25" spans="2:16" ht="12.75">
      <c r="B25" s="67">
        <v>8</v>
      </c>
      <c r="C25" s="73" t="s">
        <v>788</v>
      </c>
      <c r="D25" s="68">
        <v>6</v>
      </c>
      <c r="E25" s="69">
        <v>22954</v>
      </c>
      <c r="F25" s="70">
        <v>21740.94</v>
      </c>
      <c r="G25" s="71">
        <v>1213.06</v>
      </c>
      <c r="H25" s="75"/>
      <c r="I25" s="76"/>
      <c r="J25" s="77"/>
      <c r="K25" s="76"/>
      <c r="L25" s="77"/>
      <c r="M25" s="77"/>
      <c r="N25" s="77"/>
      <c r="O25" s="77"/>
      <c r="P25" s="77"/>
    </row>
    <row r="26" spans="2:16" ht="12.75">
      <c r="B26" s="72">
        <v>9</v>
      </c>
      <c r="C26" s="73" t="s">
        <v>789</v>
      </c>
      <c r="D26" s="74">
        <v>0</v>
      </c>
      <c r="E26" s="74">
        <v>0</v>
      </c>
      <c r="F26" s="74">
        <v>0</v>
      </c>
      <c r="G26" s="74">
        <v>0</v>
      </c>
      <c r="H26" s="75"/>
      <c r="I26" s="76"/>
      <c r="J26" s="77"/>
      <c r="K26" s="76"/>
      <c r="L26" s="77"/>
      <c r="M26" s="77"/>
      <c r="N26" s="77"/>
      <c r="O26" s="77"/>
      <c r="P26" s="77"/>
    </row>
    <row r="27" spans="2:16" ht="12.75">
      <c r="B27" s="72">
        <v>10</v>
      </c>
      <c r="C27" s="73" t="s">
        <v>790</v>
      </c>
      <c r="D27" s="74">
        <v>1</v>
      </c>
      <c r="E27" s="74">
        <v>2500</v>
      </c>
      <c r="F27" s="74">
        <v>2500</v>
      </c>
      <c r="G27" s="74">
        <v>0</v>
      </c>
      <c r="H27" s="75"/>
      <c r="I27" s="76"/>
      <c r="J27" s="77"/>
      <c r="K27" s="76"/>
      <c r="L27" s="77"/>
      <c r="M27" s="77"/>
      <c r="N27" s="77"/>
      <c r="O27" s="77"/>
      <c r="P27" s="77"/>
    </row>
    <row r="28" spans="2:7" ht="13.5" thickBot="1">
      <c r="B28" s="78"/>
      <c r="C28" s="79" t="s">
        <v>156</v>
      </c>
      <c r="D28" s="80">
        <f>SUM(D18:D27)</f>
        <v>99</v>
      </c>
      <c r="E28" s="80">
        <f>SUM(E18:E27)</f>
        <v>821374.66</v>
      </c>
      <c r="F28" s="80">
        <f>SUM(F18:F27)</f>
        <v>372371.66000000003</v>
      </c>
      <c r="G28" s="80">
        <f>SUM(G18:G27)</f>
        <v>449003</v>
      </c>
    </row>
    <row r="29" spans="2:7" ht="15">
      <c r="B29" s="126" t="s">
        <v>776</v>
      </c>
      <c r="C29" s="127"/>
      <c r="D29" s="128"/>
      <c r="E29" s="128"/>
      <c r="F29" s="128"/>
      <c r="G29" s="129"/>
    </row>
    <row r="30" spans="2:7" ht="12.75">
      <c r="B30" s="61">
        <v>1</v>
      </c>
      <c r="C30" s="62" t="s">
        <v>781</v>
      </c>
      <c r="D30" s="63">
        <v>1</v>
      </c>
      <c r="E30" s="64">
        <v>516196.32</v>
      </c>
      <c r="F30" s="65">
        <v>165920.13</v>
      </c>
      <c r="G30" s="66">
        <v>350276.19</v>
      </c>
    </row>
    <row r="31" spans="2:7" ht="12.75">
      <c r="B31" s="61">
        <v>2</v>
      </c>
      <c r="C31" s="62" t="s">
        <v>782</v>
      </c>
      <c r="D31" s="63">
        <v>1</v>
      </c>
      <c r="E31" s="64">
        <v>516220.68000000005</v>
      </c>
      <c r="F31" s="65">
        <v>92182.20000000001</v>
      </c>
      <c r="G31" s="66">
        <v>424038.48000000004</v>
      </c>
    </row>
    <row r="32" spans="2:7" ht="12.75">
      <c r="B32" s="67">
        <v>3</v>
      </c>
      <c r="C32" s="62" t="s">
        <v>783</v>
      </c>
      <c r="D32" s="68">
        <v>1</v>
      </c>
      <c r="E32" s="69">
        <v>27031</v>
      </c>
      <c r="F32" s="70">
        <v>27031</v>
      </c>
      <c r="G32" s="71">
        <v>0</v>
      </c>
    </row>
    <row r="33" spans="2:7" ht="12.75">
      <c r="B33" s="72">
        <v>4</v>
      </c>
      <c r="C33" s="62" t="s">
        <v>784</v>
      </c>
      <c r="D33" s="74">
        <v>1</v>
      </c>
      <c r="E33" s="74">
        <v>516220.68000000005</v>
      </c>
      <c r="F33" s="74">
        <v>92182.20000000001</v>
      </c>
      <c r="G33" s="74">
        <v>424038.48000000004</v>
      </c>
    </row>
    <row r="34" spans="2:7" ht="12.75">
      <c r="B34" s="72">
        <v>5</v>
      </c>
      <c r="C34" s="62" t="s">
        <v>785</v>
      </c>
      <c r="D34" s="74">
        <v>1</v>
      </c>
      <c r="E34" s="74">
        <v>34283.33</v>
      </c>
      <c r="F34" s="74">
        <v>34283.33</v>
      </c>
      <c r="G34" s="74">
        <v>0</v>
      </c>
    </row>
    <row r="35" spans="2:7" ht="12.75">
      <c r="B35" s="61">
        <v>6</v>
      </c>
      <c r="C35" s="73" t="s">
        <v>786</v>
      </c>
      <c r="D35" s="63">
        <v>0</v>
      </c>
      <c r="E35" s="64">
        <v>0</v>
      </c>
      <c r="F35" s="65">
        <v>0</v>
      </c>
      <c r="G35" s="66">
        <v>0</v>
      </c>
    </row>
    <row r="36" spans="2:7" ht="12.75">
      <c r="B36" s="61">
        <v>7</v>
      </c>
      <c r="C36" s="73" t="s">
        <v>787</v>
      </c>
      <c r="D36" s="63">
        <v>0</v>
      </c>
      <c r="E36" s="64">
        <v>0</v>
      </c>
      <c r="F36" s="65">
        <v>0</v>
      </c>
      <c r="G36" s="66">
        <v>0</v>
      </c>
    </row>
    <row r="37" spans="2:7" ht="12.75">
      <c r="B37" s="67">
        <v>8</v>
      </c>
      <c r="C37" s="73" t="s">
        <v>788</v>
      </c>
      <c r="D37" s="63">
        <v>0</v>
      </c>
      <c r="E37" s="64">
        <v>0</v>
      </c>
      <c r="F37" s="65">
        <v>0</v>
      </c>
      <c r="G37" s="66">
        <v>0</v>
      </c>
    </row>
    <row r="38" spans="2:7" ht="12.75">
      <c r="B38" s="72">
        <v>9</v>
      </c>
      <c r="C38" s="73" t="s">
        <v>789</v>
      </c>
      <c r="D38" s="63">
        <v>0</v>
      </c>
      <c r="E38" s="64">
        <v>0</v>
      </c>
      <c r="F38" s="65">
        <v>0</v>
      </c>
      <c r="G38" s="66">
        <v>0</v>
      </c>
    </row>
    <row r="39" spans="2:7" ht="12.75">
      <c r="B39" s="72">
        <v>10</v>
      </c>
      <c r="C39" s="73" t="s">
        <v>790</v>
      </c>
      <c r="D39" s="63">
        <v>0</v>
      </c>
      <c r="E39" s="64">
        <v>0</v>
      </c>
      <c r="F39" s="65">
        <v>0</v>
      </c>
      <c r="G39" s="66">
        <v>0</v>
      </c>
    </row>
    <row r="40" spans="2:7" ht="13.5" thickBot="1">
      <c r="B40" s="78"/>
      <c r="C40" s="79" t="s">
        <v>156</v>
      </c>
      <c r="D40" s="80">
        <f>SUM(D30:D39)</f>
        <v>5</v>
      </c>
      <c r="E40" s="80">
        <f>SUM(E30:E39)</f>
        <v>1609952.0100000002</v>
      </c>
      <c r="F40" s="80">
        <f>SUM(F30:F39)</f>
        <v>411598.86000000004</v>
      </c>
      <c r="G40" s="80">
        <f>SUM(G30:G39)</f>
        <v>1198353.1500000001</v>
      </c>
    </row>
    <row r="41" spans="2:7" ht="15">
      <c r="B41" s="119" t="s">
        <v>777</v>
      </c>
      <c r="C41" s="121"/>
      <c r="D41" s="130"/>
      <c r="E41" s="130"/>
      <c r="F41" s="130"/>
      <c r="G41" s="131"/>
    </row>
    <row r="42" spans="2:16" ht="12.75">
      <c r="B42" s="61">
        <v>1</v>
      </c>
      <c r="C42" s="62" t="s">
        <v>781</v>
      </c>
      <c r="D42" s="63">
        <v>0</v>
      </c>
      <c r="E42" s="64">
        <v>0</v>
      </c>
      <c r="F42" s="65">
        <v>0</v>
      </c>
      <c r="G42" s="66">
        <v>0</v>
      </c>
      <c r="H42" s="29">
        <v>1</v>
      </c>
      <c r="I42" s="10" t="e">
        <f>#REF!</f>
        <v>#REF!</v>
      </c>
      <c r="J42" s="9" t="e">
        <f>#REF!</f>
        <v>#REF!</v>
      </c>
      <c r="K42" s="8">
        <f aca="true" t="shared" si="1" ref="K42:N43">D42</f>
        <v>0</v>
      </c>
      <c r="L42" s="9">
        <f t="shared" si="1"/>
        <v>0</v>
      </c>
      <c r="M42" s="9">
        <f t="shared" si="1"/>
        <v>0</v>
      </c>
      <c r="N42" s="9">
        <f t="shared" si="1"/>
        <v>0</v>
      </c>
      <c r="O42" s="9">
        <v>1</v>
      </c>
      <c r="P42" s="9">
        <v>85</v>
      </c>
    </row>
    <row r="43" spans="2:16" ht="12.75">
      <c r="B43" s="61">
        <v>2</v>
      </c>
      <c r="C43" s="62" t="s">
        <v>782</v>
      </c>
      <c r="D43" s="63">
        <v>0</v>
      </c>
      <c r="E43" s="64">
        <v>0</v>
      </c>
      <c r="F43" s="65">
        <v>0</v>
      </c>
      <c r="G43" s="66">
        <v>0</v>
      </c>
      <c r="H43" s="29">
        <v>1</v>
      </c>
      <c r="I43" s="10" t="e">
        <f>#REF!</f>
        <v>#REF!</v>
      </c>
      <c r="J43" s="9" t="e">
        <f>#REF!</f>
        <v>#REF!</v>
      </c>
      <c r="K43" s="8">
        <f t="shared" si="1"/>
        <v>0</v>
      </c>
      <c r="L43" s="9">
        <f t="shared" si="1"/>
        <v>0</v>
      </c>
      <c r="M43" s="9">
        <f t="shared" si="1"/>
        <v>0</v>
      </c>
      <c r="N43" s="9">
        <f t="shared" si="1"/>
        <v>0</v>
      </c>
      <c r="O43" s="9">
        <v>1</v>
      </c>
      <c r="P43" s="9">
        <v>93</v>
      </c>
    </row>
    <row r="44" spans="2:16" ht="12.75">
      <c r="B44" s="67">
        <v>3</v>
      </c>
      <c r="C44" s="62" t="s">
        <v>783</v>
      </c>
      <c r="D44" s="68">
        <v>5</v>
      </c>
      <c r="E44" s="69">
        <v>566</v>
      </c>
      <c r="F44" s="70">
        <v>566</v>
      </c>
      <c r="G44" s="71">
        <v>0</v>
      </c>
      <c r="H44" s="75"/>
      <c r="I44" s="76"/>
      <c r="J44" s="77"/>
      <c r="K44" s="76"/>
      <c r="L44" s="77"/>
      <c r="M44" s="77"/>
      <c r="N44" s="77"/>
      <c r="O44" s="77"/>
      <c r="P44" s="77"/>
    </row>
    <row r="45" spans="2:16" ht="12.75">
      <c r="B45" s="72">
        <v>4</v>
      </c>
      <c r="C45" s="62" t="s">
        <v>784</v>
      </c>
      <c r="D45" s="74">
        <v>1</v>
      </c>
      <c r="E45" s="74">
        <v>5000</v>
      </c>
      <c r="F45" s="74">
        <v>5000</v>
      </c>
      <c r="G45" s="74">
        <v>0</v>
      </c>
      <c r="H45" s="75"/>
      <c r="I45" s="76"/>
      <c r="J45" s="77"/>
      <c r="K45" s="76"/>
      <c r="L45" s="77"/>
      <c r="M45" s="77"/>
      <c r="N45" s="77"/>
      <c r="O45" s="77"/>
      <c r="P45" s="77"/>
    </row>
    <row r="46" spans="2:16" ht="12.75">
      <c r="B46" s="72">
        <v>5</v>
      </c>
      <c r="C46" s="62" t="s">
        <v>785</v>
      </c>
      <c r="D46" s="74">
        <v>23</v>
      </c>
      <c r="E46" s="74">
        <v>62375</v>
      </c>
      <c r="F46" s="74">
        <v>62375</v>
      </c>
      <c r="G46" s="74">
        <v>0</v>
      </c>
      <c r="H46" s="75"/>
      <c r="I46" s="76"/>
      <c r="J46" s="77"/>
      <c r="K46" s="76"/>
      <c r="L46" s="77"/>
      <c r="M46" s="77"/>
      <c r="N46" s="77"/>
      <c r="O46" s="77"/>
      <c r="P46" s="77"/>
    </row>
    <row r="47" spans="2:16" ht="12.75">
      <c r="B47" s="61">
        <v>6</v>
      </c>
      <c r="C47" s="73" t="s">
        <v>786</v>
      </c>
      <c r="D47" s="63">
        <v>0</v>
      </c>
      <c r="E47" s="64">
        <v>0</v>
      </c>
      <c r="F47" s="65">
        <v>0</v>
      </c>
      <c r="G47" s="66">
        <v>0</v>
      </c>
      <c r="H47" s="75"/>
      <c r="I47" s="76"/>
      <c r="J47" s="77"/>
      <c r="K47" s="76"/>
      <c r="L47" s="77"/>
      <c r="M47" s="77"/>
      <c r="N47" s="77"/>
      <c r="O47" s="77"/>
      <c r="P47" s="77"/>
    </row>
    <row r="48" spans="2:16" ht="12.75">
      <c r="B48" s="61">
        <v>7</v>
      </c>
      <c r="C48" s="73" t="s">
        <v>787</v>
      </c>
      <c r="D48" s="63">
        <v>0</v>
      </c>
      <c r="E48" s="64">
        <v>0</v>
      </c>
      <c r="F48" s="65">
        <v>0</v>
      </c>
      <c r="G48" s="66">
        <v>0</v>
      </c>
      <c r="H48" s="75"/>
      <c r="I48" s="76"/>
      <c r="J48" s="77"/>
      <c r="K48" s="76"/>
      <c r="L48" s="77"/>
      <c r="M48" s="77"/>
      <c r="N48" s="77"/>
      <c r="O48" s="77"/>
      <c r="P48" s="77"/>
    </row>
    <row r="49" spans="2:16" ht="12.75">
      <c r="B49" s="67">
        <v>8</v>
      </c>
      <c r="C49" s="73" t="s">
        <v>788</v>
      </c>
      <c r="D49" s="63">
        <v>0</v>
      </c>
      <c r="E49" s="64">
        <v>0</v>
      </c>
      <c r="F49" s="65">
        <v>0</v>
      </c>
      <c r="G49" s="66">
        <v>0</v>
      </c>
      <c r="H49" s="75"/>
      <c r="I49" s="76"/>
      <c r="J49" s="77"/>
      <c r="K49" s="76"/>
      <c r="L49" s="77"/>
      <c r="M49" s="77"/>
      <c r="N49" s="77"/>
      <c r="O49" s="77"/>
      <c r="P49" s="77"/>
    </row>
    <row r="50" spans="2:16" ht="12.75">
      <c r="B50" s="72">
        <v>9</v>
      </c>
      <c r="C50" s="73" t="s">
        <v>789</v>
      </c>
      <c r="D50" s="63">
        <v>0</v>
      </c>
      <c r="E50" s="64">
        <v>0</v>
      </c>
      <c r="F50" s="65">
        <v>0</v>
      </c>
      <c r="G50" s="66">
        <v>0</v>
      </c>
      <c r="H50" s="75"/>
      <c r="I50" s="76"/>
      <c r="J50" s="77"/>
      <c r="K50" s="76"/>
      <c r="L50" s="77"/>
      <c r="M50" s="77"/>
      <c r="N50" s="77"/>
      <c r="O50" s="77"/>
      <c r="P50" s="77"/>
    </row>
    <row r="51" spans="2:16" ht="12.75">
      <c r="B51" s="72">
        <v>10</v>
      </c>
      <c r="C51" s="73" t="s">
        <v>790</v>
      </c>
      <c r="D51" s="63">
        <v>0</v>
      </c>
      <c r="E51" s="64">
        <v>0</v>
      </c>
      <c r="F51" s="65">
        <v>0</v>
      </c>
      <c r="G51" s="66">
        <v>0</v>
      </c>
      <c r="H51" s="75"/>
      <c r="I51" s="76"/>
      <c r="J51" s="77"/>
      <c r="K51" s="76"/>
      <c r="L51" s="77"/>
      <c r="M51" s="77"/>
      <c r="N51" s="77"/>
      <c r="O51" s="77"/>
      <c r="P51" s="77"/>
    </row>
    <row r="52" spans="2:16" ht="13.5" thickBot="1">
      <c r="B52" s="78"/>
      <c r="C52" s="79" t="s">
        <v>156</v>
      </c>
      <c r="D52" s="80">
        <f>SUM(D42:D51)</f>
        <v>29</v>
      </c>
      <c r="E52" s="80">
        <f>SUM(E42:E51)</f>
        <v>67941</v>
      </c>
      <c r="F52" s="80">
        <f>SUM(F42:F51)</f>
        <v>67941</v>
      </c>
      <c r="G52" s="80">
        <f>SUM(G42:G51)</f>
        <v>0</v>
      </c>
      <c r="H52" s="81">
        <f aca="true" t="shared" si="2" ref="H52:P52">SUM(H42:H46)</f>
        <v>2</v>
      </c>
      <c r="I52" s="81" t="e">
        <f t="shared" si="2"/>
        <v>#REF!</v>
      </c>
      <c r="J52" s="81" t="e">
        <f t="shared" si="2"/>
        <v>#REF!</v>
      </c>
      <c r="K52" s="81">
        <f t="shared" si="2"/>
        <v>0</v>
      </c>
      <c r="L52" s="81">
        <f t="shared" si="2"/>
        <v>0</v>
      </c>
      <c r="M52" s="81">
        <f t="shared" si="2"/>
        <v>0</v>
      </c>
      <c r="N52" s="81">
        <f t="shared" si="2"/>
        <v>0</v>
      </c>
      <c r="O52" s="81">
        <f t="shared" si="2"/>
        <v>2</v>
      </c>
      <c r="P52" s="81">
        <f t="shared" si="2"/>
        <v>178</v>
      </c>
    </row>
    <row r="53" spans="2:7" ht="15">
      <c r="B53" s="119" t="s">
        <v>778</v>
      </c>
      <c r="C53" s="120"/>
      <c r="D53" s="121"/>
      <c r="E53" s="121"/>
      <c r="F53" s="121"/>
      <c r="G53" s="122"/>
    </row>
    <row r="54" spans="2:16" ht="12.75">
      <c r="B54" s="61">
        <v>1</v>
      </c>
      <c r="C54" s="62" t="s">
        <v>781</v>
      </c>
      <c r="D54" s="63">
        <v>25</v>
      </c>
      <c r="E54" s="64">
        <v>33741.96</v>
      </c>
      <c r="F54" s="65">
        <v>16540.489999999998</v>
      </c>
      <c r="G54" s="66">
        <v>17201.47</v>
      </c>
      <c r="H54" s="29">
        <v>1</v>
      </c>
      <c r="I54" s="10" t="e">
        <f>#REF!</f>
        <v>#REF!</v>
      </c>
      <c r="J54" s="9" t="e">
        <f>#REF!</f>
        <v>#REF!</v>
      </c>
      <c r="K54" s="8">
        <f aca="true" t="shared" si="3" ref="K54:N56">D54</f>
        <v>25</v>
      </c>
      <c r="L54" s="9">
        <f t="shared" si="3"/>
        <v>33741.96</v>
      </c>
      <c r="M54" s="9">
        <f t="shared" si="3"/>
        <v>16540.489999999998</v>
      </c>
      <c r="N54" s="9">
        <f t="shared" si="3"/>
        <v>17201.47</v>
      </c>
      <c r="O54" s="9">
        <v>1</v>
      </c>
      <c r="P54" s="9">
        <v>2112</v>
      </c>
    </row>
    <row r="55" spans="2:16" ht="12.75">
      <c r="B55" s="61">
        <v>2</v>
      </c>
      <c r="C55" s="62" t="s">
        <v>782</v>
      </c>
      <c r="D55" s="63">
        <v>42</v>
      </c>
      <c r="E55" s="64">
        <v>27846.74</v>
      </c>
      <c r="F55" s="65">
        <v>13593.42</v>
      </c>
      <c r="G55" s="66">
        <v>14253.32</v>
      </c>
      <c r="H55" s="29"/>
      <c r="I55" s="10"/>
      <c r="J55" s="9"/>
      <c r="K55" s="8"/>
      <c r="L55" s="9"/>
      <c r="M55" s="9"/>
      <c r="N55" s="9"/>
      <c r="O55" s="9"/>
      <c r="P55" s="9"/>
    </row>
    <row r="56" spans="2:16" ht="12.75">
      <c r="B56" s="67">
        <v>3</v>
      </c>
      <c r="C56" s="62" t="s">
        <v>783</v>
      </c>
      <c r="D56" s="68">
        <v>43.33</v>
      </c>
      <c r="E56" s="69">
        <v>34865.39</v>
      </c>
      <c r="F56" s="70">
        <v>17101.71</v>
      </c>
      <c r="G56" s="71">
        <v>17763.68</v>
      </c>
      <c r="H56" s="29">
        <v>1</v>
      </c>
      <c r="I56" s="10" t="e">
        <f>#REF!</f>
        <v>#REF!</v>
      </c>
      <c r="J56" s="9" t="e">
        <f>#REF!</f>
        <v>#REF!</v>
      </c>
      <c r="K56" s="8">
        <f t="shared" si="3"/>
        <v>43.33</v>
      </c>
      <c r="L56" s="9">
        <f t="shared" si="3"/>
        <v>34865.39</v>
      </c>
      <c r="M56" s="9">
        <f t="shared" si="3"/>
        <v>17101.71</v>
      </c>
      <c r="N56" s="9">
        <f t="shared" si="3"/>
        <v>17763.68</v>
      </c>
      <c r="O56" s="9">
        <v>1</v>
      </c>
      <c r="P56" s="9">
        <v>895</v>
      </c>
    </row>
    <row r="57" spans="2:16" ht="12.75">
      <c r="B57" s="72">
        <v>4</v>
      </c>
      <c r="C57" s="62" t="s">
        <v>784</v>
      </c>
      <c r="D57" s="74">
        <v>147</v>
      </c>
      <c r="E57" s="74">
        <v>51754.44</v>
      </c>
      <c r="F57" s="74">
        <v>25545.81</v>
      </c>
      <c r="G57" s="74">
        <v>26208.63</v>
      </c>
      <c r="H57" s="29"/>
      <c r="I57" s="10"/>
      <c r="J57" s="9"/>
      <c r="K57" s="8"/>
      <c r="L57" s="9"/>
      <c r="M57" s="9"/>
      <c r="N57" s="9"/>
      <c r="O57" s="9"/>
      <c r="P57" s="9"/>
    </row>
    <row r="58" spans="2:16" ht="12.75">
      <c r="B58" s="72">
        <v>5</v>
      </c>
      <c r="C58" s="62" t="s">
        <v>785</v>
      </c>
      <c r="D58" s="74">
        <v>38</v>
      </c>
      <c r="E58" s="74">
        <v>19420.74</v>
      </c>
      <c r="F58" s="74">
        <v>10526.45</v>
      </c>
      <c r="G58" s="74">
        <v>8894.29</v>
      </c>
      <c r="H58" s="29"/>
      <c r="I58" s="10"/>
      <c r="J58" s="9"/>
      <c r="K58" s="8"/>
      <c r="L58" s="9"/>
      <c r="M58" s="9"/>
      <c r="N58" s="9"/>
      <c r="O58" s="9"/>
      <c r="P58" s="9"/>
    </row>
    <row r="59" spans="2:16" ht="12.75">
      <c r="B59" s="61">
        <v>6</v>
      </c>
      <c r="C59" s="73" t="s">
        <v>786</v>
      </c>
      <c r="D59" s="63">
        <v>5</v>
      </c>
      <c r="E59" s="64">
        <v>2264</v>
      </c>
      <c r="F59" s="65">
        <v>1133</v>
      </c>
      <c r="G59" s="66">
        <v>1131</v>
      </c>
      <c r="H59" s="75"/>
      <c r="I59" s="76"/>
      <c r="J59" s="77"/>
      <c r="K59" s="76"/>
      <c r="L59" s="77"/>
      <c r="M59" s="77"/>
      <c r="N59" s="77"/>
      <c r="O59" s="77"/>
      <c r="P59" s="77"/>
    </row>
    <row r="60" spans="2:16" ht="12.75">
      <c r="B60" s="61">
        <v>7</v>
      </c>
      <c r="C60" s="73" t="s">
        <v>787</v>
      </c>
      <c r="D60" s="63">
        <v>0</v>
      </c>
      <c r="E60" s="64">
        <v>0</v>
      </c>
      <c r="F60" s="65">
        <v>0</v>
      </c>
      <c r="G60" s="66">
        <v>0</v>
      </c>
      <c r="H60" s="75"/>
      <c r="I60" s="76"/>
      <c r="J60" s="77"/>
      <c r="K60" s="76"/>
      <c r="L60" s="77"/>
      <c r="M60" s="77"/>
      <c r="N60" s="77"/>
      <c r="O60" s="77"/>
      <c r="P60" s="77"/>
    </row>
    <row r="61" spans="2:16" ht="12.75">
      <c r="B61" s="67">
        <v>8</v>
      </c>
      <c r="C61" s="73" t="s">
        <v>788</v>
      </c>
      <c r="D61" s="68">
        <v>55</v>
      </c>
      <c r="E61" s="69">
        <v>13446.71</v>
      </c>
      <c r="F61" s="70">
        <v>6738</v>
      </c>
      <c r="G61" s="71">
        <v>6708.71</v>
      </c>
      <c r="H61" s="75"/>
      <c r="I61" s="76"/>
      <c r="J61" s="77"/>
      <c r="K61" s="76"/>
      <c r="L61" s="77"/>
      <c r="M61" s="77"/>
      <c r="N61" s="77"/>
      <c r="O61" s="77"/>
      <c r="P61" s="77"/>
    </row>
    <row r="62" spans="2:16" ht="12.75">
      <c r="B62" s="72">
        <v>9</v>
      </c>
      <c r="C62" s="73" t="s">
        <v>789</v>
      </c>
      <c r="D62" s="74">
        <v>31</v>
      </c>
      <c r="E62" s="74">
        <v>4074</v>
      </c>
      <c r="F62" s="74">
        <v>2038</v>
      </c>
      <c r="G62" s="74">
        <v>2036</v>
      </c>
      <c r="H62" s="75"/>
      <c r="I62" s="76"/>
      <c r="J62" s="77"/>
      <c r="K62" s="76"/>
      <c r="L62" s="77"/>
      <c r="M62" s="77"/>
      <c r="N62" s="77"/>
      <c r="O62" s="77"/>
      <c r="P62" s="77"/>
    </row>
    <row r="63" spans="2:16" ht="12.75">
      <c r="B63" s="72">
        <v>10</v>
      </c>
      <c r="C63" s="73" t="s">
        <v>790</v>
      </c>
      <c r="D63" s="74">
        <v>23</v>
      </c>
      <c r="E63" s="74">
        <v>5587.62</v>
      </c>
      <c r="F63" s="74">
        <v>2795</v>
      </c>
      <c r="G63" s="74">
        <v>2792.62</v>
      </c>
      <c r="H63" s="75"/>
      <c r="I63" s="76"/>
      <c r="J63" s="77"/>
      <c r="K63" s="76"/>
      <c r="L63" s="77"/>
      <c r="M63" s="77"/>
      <c r="N63" s="77"/>
      <c r="O63" s="77"/>
      <c r="P63" s="77"/>
    </row>
    <row r="64" spans="2:7" ht="13.5" thickBot="1">
      <c r="B64" s="78"/>
      <c r="C64" s="79" t="s">
        <v>156</v>
      </c>
      <c r="D64" s="80">
        <f>SUM(D54:D63)</f>
        <v>409.33</v>
      </c>
      <c r="E64" s="80">
        <f>SUM(E54:E63)</f>
        <v>193001.59999999998</v>
      </c>
      <c r="F64" s="80">
        <f>SUM(F54:F63)</f>
        <v>96011.87999999999</v>
      </c>
      <c r="G64" s="80">
        <f>SUM(G54:G63)</f>
        <v>96989.72000000002</v>
      </c>
    </row>
    <row r="65" spans="2:7" ht="15">
      <c r="B65" s="119" t="s">
        <v>793</v>
      </c>
      <c r="C65" s="120"/>
      <c r="D65" s="121"/>
      <c r="E65" s="121"/>
      <c r="F65" s="121"/>
      <c r="G65" s="122"/>
    </row>
    <row r="66" spans="2:7" ht="12.75">
      <c r="B66" s="61">
        <v>1</v>
      </c>
      <c r="C66" s="62" t="s">
        <v>781</v>
      </c>
      <c r="D66" s="63">
        <v>12</v>
      </c>
      <c r="E66" s="64">
        <v>14.260000000000002</v>
      </c>
      <c r="F66" s="65">
        <v>10</v>
      </c>
      <c r="G66" s="66">
        <v>4.260000000000001</v>
      </c>
    </row>
    <row r="67" spans="2:7" ht="12.75">
      <c r="B67" s="61">
        <v>2</v>
      </c>
      <c r="C67" s="62" t="s">
        <v>782</v>
      </c>
      <c r="D67" s="63">
        <v>0</v>
      </c>
      <c r="E67" s="64">
        <v>0</v>
      </c>
      <c r="F67" s="65">
        <v>0</v>
      </c>
      <c r="G67" s="66">
        <v>0</v>
      </c>
    </row>
    <row r="68" spans="2:7" ht="12.75">
      <c r="B68" s="67">
        <v>3</v>
      </c>
      <c r="C68" s="62" t="s">
        <v>783</v>
      </c>
      <c r="D68" s="63">
        <v>0</v>
      </c>
      <c r="E68" s="64">
        <v>0</v>
      </c>
      <c r="F68" s="65">
        <v>0</v>
      </c>
      <c r="G68" s="66">
        <v>0</v>
      </c>
    </row>
    <row r="69" spans="2:7" ht="12.75">
      <c r="B69" s="72">
        <v>4</v>
      </c>
      <c r="C69" s="62" t="s">
        <v>784</v>
      </c>
      <c r="D69" s="74">
        <v>3</v>
      </c>
      <c r="E69" s="74">
        <v>697.5</v>
      </c>
      <c r="F69" s="74">
        <v>348</v>
      </c>
      <c r="G69" s="74">
        <v>349.5</v>
      </c>
    </row>
    <row r="70" spans="2:7" ht="12.75">
      <c r="B70" s="72">
        <v>5</v>
      </c>
      <c r="C70" s="62" t="s">
        <v>785</v>
      </c>
      <c r="D70" s="74">
        <v>2</v>
      </c>
      <c r="E70" s="74">
        <v>465</v>
      </c>
      <c r="F70" s="74">
        <v>232</v>
      </c>
      <c r="G70" s="74">
        <v>233</v>
      </c>
    </row>
    <row r="71" spans="2:7" ht="12.75">
      <c r="B71" s="61">
        <v>6</v>
      </c>
      <c r="C71" s="73" t="s">
        <v>786</v>
      </c>
      <c r="D71" s="63">
        <v>0</v>
      </c>
      <c r="E71" s="64">
        <v>0</v>
      </c>
      <c r="F71" s="65">
        <v>0</v>
      </c>
      <c r="G71" s="66">
        <v>0</v>
      </c>
    </row>
    <row r="72" spans="2:7" ht="12.75">
      <c r="B72" s="61">
        <v>7</v>
      </c>
      <c r="C72" s="73" t="s">
        <v>787</v>
      </c>
      <c r="D72" s="63">
        <v>0</v>
      </c>
      <c r="E72" s="64">
        <v>0</v>
      </c>
      <c r="F72" s="65">
        <v>0</v>
      </c>
      <c r="G72" s="66">
        <v>0</v>
      </c>
    </row>
    <row r="73" spans="2:7" ht="12.75">
      <c r="B73" s="67">
        <v>8</v>
      </c>
      <c r="C73" s="73" t="s">
        <v>788</v>
      </c>
      <c r="D73" s="68">
        <v>10</v>
      </c>
      <c r="E73" s="69">
        <v>190</v>
      </c>
      <c r="F73" s="70">
        <v>97</v>
      </c>
      <c r="G73" s="71">
        <v>93</v>
      </c>
    </row>
    <row r="74" spans="2:7" ht="12.75">
      <c r="B74" s="72">
        <v>9</v>
      </c>
      <c r="C74" s="73" t="s">
        <v>789</v>
      </c>
      <c r="D74" s="74">
        <v>18.7</v>
      </c>
      <c r="E74" s="74">
        <v>238</v>
      </c>
      <c r="F74" s="74">
        <v>122</v>
      </c>
      <c r="G74" s="74">
        <v>116</v>
      </c>
    </row>
    <row r="75" spans="2:7" ht="12.75">
      <c r="B75" s="72">
        <v>10</v>
      </c>
      <c r="C75" s="73" t="s">
        <v>790</v>
      </c>
      <c r="D75" s="74">
        <v>0</v>
      </c>
      <c r="E75" s="74">
        <v>0</v>
      </c>
      <c r="F75" s="74">
        <v>0</v>
      </c>
      <c r="G75" s="74">
        <v>0</v>
      </c>
    </row>
    <row r="76" spans="2:7" ht="13.5" thickBot="1">
      <c r="B76" s="78"/>
      <c r="C76" s="79" t="s">
        <v>156</v>
      </c>
      <c r="D76" s="80">
        <f>SUM(D66:D75)</f>
        <v>45.7</v>
      </c>
      <c r="E76" s="80">
        <f>SUM(E66:E75)</f>
        <v>1604.76</v>
      </c>
      <c r="F76" s="80">
        <f>SUM(F66:F75)</f>
        <v>809</v>
      </c>
      <c r="G76" s="80">
        <f>SUM(G66:G75)</f>
        <v>795.76</v>
      </c>
    </row>
    <row r="77" spans="2:7" ht="13.5" thickBot="1">
      <c r="B77" s="83"/>
      <c r="C77" s="82" t="s">
        <v>794</v>
      </c>
      <c r="D77" s="84">
        <f>D76+D64+D52+D40+D28</f>
        <v>588.03</v>
      </c>
      <c r="E77" s="84">
        <f>E76+E64+E52+E40+E28</f>
        <v>2693874.0300000003</v>
      </c>
      <c r="F77" s="84">
        <f>F76+F64+F52+F40+F28</f>
        <v>948732.4</v>
      </c>
      <c r="G77" s="84">
        <f>G76+G64+G52+G40+G28</f>
        <v>1745141.6300000001</v>
      </c>
    </row>
    <row r="78" spans="2:7" ht="12.75">
      <c r="B78" s="85"/>
      <c r="C78" s="86"/>
      <c r="D78" s="87"/>
      <c r="E78" s="87"/>
      <c r="F78" s="87"/>
      <c r="G78" s="87"/>
    </row>
    <row r="79" spans="3:6" ht="34.5" customHeight="1">
      <c r="C79" s="88"/>
      <c r="D79" s="118"/>
      <c r="E79" s="118"/>
      <c r="F79" s="118"/>
    </row>
    <row r="80" spans="3:6" ht="12.75">
      <c r="C80" s="132" t="s">
        <v>779</v>
      </c>
      <c r="D80" s="132"/>
      <c r="E80" s="132"/>
      <c r="F80" s="132"/>
    </row>
    <row r="81" spans="3:6" ht="12.75">
      <c r="C81" s="89"/>
      <c r="D81" s="118"/>
      <c r="E81" s="118"/>
      <c r="F81" s="118"/>
    </row>
  </sheetData>
  <sheetProtection/>
  <mergeCells count="15">
    <mergeCell ref="D81:F81"/>
    <mergeCell ref="B65:G65"/>
    <mergeCell ref="B17:G17"/>
    <mergeCell ref="B29:G29"/>
    <mergeCell ref="B41:G41"/>
    <mergeCell ref="B53:G53"/>
    <mergeCell ref="D79:F79"/>
    <mergeCell ref="C80:F80"/>
    <mergeCell ref="B10:J10"/>
    <mergeCell ref="B11:J11"/>
    <mergeCell ref="B12:J12"/>
    <mergeCell ref="C13:F13"/>
    <mergeCell ref="B14:B15"/>
    <mergeCell ref="C14:C15"/>
    <mergeCell ref="D14:G14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6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 customHeight="1"/>
  <cols>
    <col min="2" max="2" width="5.625" style="0" customWidth="1"/>
    <col min="3" max="3" width="40.125" style="0" customWidth="1"/>
    <col min="4" max="4" width="10.375" style="0" customWidth="1"/>
    <col min="5" max="5" width="15.00390625" style="0" customWidth="1"/>
    <col min="6" max="6" width="13.50390625" style="0" customWidth="1"/>
    <col min="7" max="7" width="9.50390625" style="0" customWidth="1"/>
    <col min="8" max="8" width="11.00390625" style="0" customWidth="1"/>
    <col min="9" max="9" width="13.875" style="0" customWidth="1"/>
    <col min="10" max="10" width="11.625" style="0" customWidth="1"/>
    <col min="11" max="19" width="9.125" style="0" hidden="1" customWidth="1"/>
  </cols>
  <sheetData>
    <row r="6" ht="12.75">
      <c r="I6" t="s">
        <v>853</v>
      </c>
    </row>
    <row r="7" ht="12.75">
      <c r="I7" t="s">
        <v>770</v>
      </c>
    </row>
    <row r="8" ht="12.75">
      <c r="I8" t="s">
        <v>771</v>
      </c>
    </row>
    <row r="10" spans="3:9" ht="17.25">
      <c r="C10" s="136" t="s">
        <v>150</v>
      </c>
      <c r="D10" s="136"/>
      <c r="E10" s="136"/>
      <c r="F10" s="136"/>
      <c r="G10" s="136"/>
      <c r="H10" s="136"/>
      <c r="I10" s="136"/>
    </row>
    <row r="11" spans="3:9" ht="15">
      <c r="C11" s="138" t="s">
        <v>151</v>
      </c>
      <c r="D11" s="138"/>
      <c r="E11" s="138"/>
      <c r="F11" s="138"/>
      <c r="G11" s="138"/>
      <c r="H11" s="138"/>
      <c r="I11" s="138"/>
    </row>
    <row r="12" spans="3:9" ht="15">
      <c r="C12" s="138" t="s">
        <v>256</v>
      </c>
      <c r="D12" s="138"/>
      <c r="E12" s="138"/>
      <c r="F12" s="138"/>
      <c r="G12" s="138"/>
      <c r="H12" s="138"/>
      <c r="I12" s="138"/>
    </row>
    <row r="13" ht="13.5" thickBot="1">
      <c r="B13" s="15"/>
    </row>
    <row r="14" spans="2:20" ht="12.75">
      <c r="B14" s="139" t="s">
        <v>0</v>
      </c>
      <c r="C14" s="141" t="s">
        <v>3</v>
      </c>
      <c r="D14" s="141" t="s">
        <v>10</v>
      </c>
      <c r="E14" s="141" t="s">
        <v>4</v>
      </c>
      <c r="F14" s="25" t="s">
        <v>1</v>
      </c>
      <c r="G14" s="158" t="s">
        <v>149</v>
      </c>
      <c r="H14" s="159"/>
      <c r="I14" s="159"/>
      <c r="J14" s="160"/>
      <c r="T14" s="1"/>
    </row>
    <row r="15" spans="2:10" ht="103.5" thickBot="1">
      <c r="B15" s="146"/>
      <c r="C15" s="147"/>
      <c r="D15" s="147"/>
      <c r="E15" s="147"/>
      <c r="F15" s="16" t="s">
        <v>5</v>
      </c>
      <c r="G15" s="17" t="s">
        <v>2</v>
      </c>
      <c r="H15" s="22" t="s">
        <v>162</v>
      </c>
      <c r="I15" s="21" t="s">
        <v>257</v>
      </c>
      <c r="J15" s="30" t="s">
        <v>258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31">
        <v>9</v>
      </c>
    </row>
    <row r="17" spans="2:10" ht="15.75" thickBot="1">
      <c r="B17" s="38"/>
      <c r="C17" s="39"/>
      <c r="D17" s="39"/>
      <c r="E17" s="133" t="s">
        <v>259</v>
      </c>
      <c r="F17" s="133"/>
      <c r="G17" s="133"/>
      <c r="H17" s="39"/>
      <c r="I17" s="39"/>
      <c r="J17" s="40"/>
    </row>
    <row r="18" spans="2:10" ht="15" thickBot="1">
      <c r="B18" s="134" t="s">
        <v>153</v>
      </c>
      <c r="C18" s="135"/>
      <c r="D18" s="6"/>
      <c r="E18" s="6"/>
      <c r="F18" s="6"/>
      <c r="G18" s="6"/>
      <c r="H18" s="6"/>
      <c r="I18" s="6"/>
      <c r="J18" s="32"/>
    </row>
    <row r="19" spans="2:19" ht="52.5">
      <c r="B19" s="7">
        <v>1</v>
      </c>
      <c r="C19" s="26" t="s">
        <v>11</v>
      </c>
      <c r="D19" s="28" t="s">
        <v>14</v>
      </c>
      <c r="E19" s="27" t="s">
        <v>12</v>
      </c>
      <c r="F19" s="26" t="s">
        <v>260</v>
      </c>
      <c r="G19" s="9">
        <v>1</v>
      </c>
      <c r="H19" s="10">
        <v>3800</v>
      </c>
      <c r="I19" s="19">
        <v>2470.19</v>
      </c>
      <c r="J19" s="33">
        <v>1329.8100000000002</v>
      </c>
      <c r="K19" s="29">
        <v>1</v>
      </c>
      <c r="L19" s="10" t="e">
        <f>#REF!</f>
        <v>#REF!</v>
      </c>
      <c r="M19" s="9" t="e">
        <f>#REF!</f>
        <v>#REF!</v>
      </c>
      <c r="N19" s="8">
        <f aca="true" t="shared" si="0" ref="N19:Q44">G19</f>
        <v>1</v>
      </c>
      <c r="O19" s="9">
        <f t="shared" si="0"/>
        <v>3800</v>
      </c>
      <c r="P19" s="9">
        <f t="shared" si="0"/>
        <v>2470.19</v>
      </c>
      <c r="Q19" s="9">
        <f t="shared" si="0"/>
        <v>1329.8100000000002</v>
      </c>
      <c r="R19" s="9">
        <v>1</v>
      </c>
      <c r="S19" s="9">
        <v>3800</v>
      </c>
    </row>
    <row r="20" spans="2:19" ht="26.25">
      <c r="B20" s="7">
        <v>2</v>
      </c>
      <c r="C20" s="26" t="s">
        <v>18</v>
      </c>
      <c r="D20" s="28" t="s">
        <v>14</v>
      </c>
      <c r="E20" s="27" t="s">
        <v>16</v>
      </c>
      <c r="F20" s="26" t="s">
        <v>261</v>
      </c>
      <c r="G20" s="9">
        <v>1</v>
      </c>
      <c r="H20" s="10">
        <v>20938.9</v>
      </c>
      <c r="I20" s="19">
        <v>6456.14</v>
      </c>
      <c r="J20" s="33">
        <v>14482.76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20938.9</v>
      </c>
      <c r="P20" s="9">
        <f t="shared" si="0"/>
        <v>6456.14</v>
      </c>
      <c r="Q20" s="9">
        <f t="shared" si="0"/>
        <v>14482.76</v>
      </c>
      <c r="R20" s="9">
        <v>1</v>
      </c>
      <c r="S20" s="9">
        <v>20938.9</v>
      </c>
    </row>
    <row r="21" spans="2:19" ht="26.25">
      <c r="B21" s="7">
        <v>3</v>
      </c>
      <c r="C21" s="26" t="s">
        <v>22</v>
      </c>
      <c r="D21" s="28" t="s">
        <v>14</v>
      </c>
      <c r="E21" s="27" t="s">
        <v>16</v>
      </c>
      <c r="F21" s="26" t="s">
        <v>262</v>
      </c>
      <c r="G21" s="9">
        <v>1</v>
      </c>
      <c r="H21" s="10">
        <v>6181.88</v>
      </c>
      <c r="I21" s="19">
        <v>1906.2</v>
      </c>
      <c r="J21" s="33">
        <v>4275.68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6181.88</v>
      </c>
      <c r="P21" s="9">
        <f t="shared" si="0"/>
        <v>1906.2</v>
      </c>
      <c r="Q21" s="9">
        <f t="shared" si="0"/>
        <v>4275.68</v>
      </c>
      <c r="R21" s="9">
        <v>1</v>
      </c>
      <c r="S21" s="9">
        <v>6181.88</v>
      </c>
    </row>
    <row r="22" spans="2:19" ht="26.25">
      <c r="B22" s="7">
        <v>4</v>
      </c>
      <c r="C22" s="26" t="s">
        <v>263</v>
      </c>
      <c r="D22" s="28" t="s">
        <v>14</v>
      </c>
      <c r="E22" s="27" t="s">
        <v>264</v>
      </c>
      <c r="F22" s="26" t="s">
        <v>265</v>
      </c>
      <c r="G22" s="9">
        <v>1</v>
      </c>
      <c r="H22" s="10">
        <v>1400</v>
      </c>
      <c r="I22" s="19">
        <v>1190.19</v>
      </c>
      <c r="J22" s="33">
        <v>209.81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1400</v>
      </c>
      <c r="P22" s="9">
        <f t="shared" si="0"/>
        <v>1190.19</v>
      </c>
      <c r="Q22" s="9">
        <f t="shared" si="0"/>
        <v>209.81</v>
      </c>
      <c r="R22" s="9">
        <v>1</v>
      </c>
      <c r="S22" s="9">
        <v>1400</v>
      </c>
    </row>
    <row r="23" spans="2:19" ht="26.25">
      <c r="B23" s="7">
        <v>5</v>
      </c>
      <c r="C23" s="26" t="s">
        <v>266</v>
      </c>
      <c r="D23" s="28" t="s">
        <v>14</v>
      </c>
      <c r="E23" s="27" t="s">
        <v>190</v>
      </c>
      <c r="F23" s="26" t="s">
        <v>267</v>
      </c>
      <c r="G23" s="9">
        <v>1</v>
      </c>
      <c r="H23" s="10">
        <v>1005</v>
      </c>
      <c r="I23" s="19">
        <v>1005</v>
      </c>
      <c r="J23" s="33">
        <v>0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1005</v>
      </c>
      <c r="P23" s="9">
        <f t="shared" si="0"/>
        <v>1005</v>
      </c>
      <c r="Q23" s="9">
        <f t="shared" si="0"/>
        <v>0</v>
      </c>
      <c r="R23" s="9">
        <v>1</v>
      </c>
      <c r="S23" s="9">
        <v>1005</v>
      </c>
    </row>
    <row r="24" spans="2:19" ht="39">
      <c r="B24" s="7">
        <v>6</v>
      </c>
      <c r="C24" s="26" t="s">
        <v>268</v>
      </c>
      <c r="D24" s="28" t="s">
        <v>14</v>
      </c>
      <c r="E24" s="27" t="s">
        <v>190</v>
      </c>
      <c r="F24" s="26" t="s">
        <v>269</v>
      </c>
      <c r="G24" s="9">
        <v>1</v>
      </c>
      <c r="H24" s="10">
        <v>7600</v>
      </c>
      <c r="I24" s="19">
        <v>7600</v>
      </c>
      <c r="J24" s="33">
        <v>0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7600</v>
      </c>
      <c r="P24" s="9">
        <f t="shared" si="0"/>
        <v>7600</v>
      </c>
      <c r="Q24" s="9">
        <f t="shared" si="0"/>
        <v>0</v>
      </c>
      <c r="R24" s="9">
        <v>1</v>
      </c>
      <c r="S24" s="9">
        <v>7600</v>
      </c>
    </row>
    <row r="25" spans="2:19" ht="26.25">
      <c r="B25" s="7">
        <v>7</v>
      </c>
      <c r="C25" s="26" t="s">
        <v>270</v>
      </c>
      <c r="D25" s="28" t="s">
        <v>14</v>
      </c>
      <c r="E25" s="27" t="s">
        <v>190</v>
      </c>
      <c r="F25" s="26" t="s">
        <v>271</v>
      </c>
      <c r="G25" s="9">
        <v>1</v>
      </c>
      <c r="H25" s="10">
        <v>1001</v>
      </c>
      <c r="I25" s="19">
        <v>1001</v>
      </c>
      <c r="J25" s="33">
        <v>0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1001</v>
      </c>
      <c r="P25" s="9">
        <f t="shared" si="0"/>
        <v>1001</v>
      </c>
      <c r="Q25" s="9">
        <f t="shared" si="0"/>
        <v>0</v>
      </c>
      <c r="R25" s="9">
        <v>1</v>
      </c>
      <c r="S25" s="9">
        <v>1001</v>
      </c>
    </row>
    <row r="26" spans="2:19" ht="26.25">
      <c r="B26" s="7">
        <v>8</v>
      </c>
      <c r="C26" s="26" t="s">
        <v>272</v>
      </c>
      <c r="D26" s="28" t="s">
        <v>14</v>
      </c>
      <c r="E26" s="27" t="s">
        <v>190</v>
      </c>
      <c r="F26" s="26" t="s">
        <v>273</v>
      </c>
      <c r="G26" s="9">
        <v>1</v>
      </c>
      <c r="H26" s="10">
        <v>1030</v>
      </c>
      <c r="I26" s="19">
        <v>1030</v>
      </c>
      <c r="J26" s="33">
        <v>0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1030</v>
      </c>
      <c r="P26" s="9">
        <f t="shared" si="0"/>
        <v>1030</v>
      </c>
      <c r="Q26" s="9">
        <f t="shared" si="0"/>
        <v>0</v>
      </c>
      <c r="R26" s="9">
        <v>1</v>
      </c>
      <c r="S26" s="9">
        <v>1030</v>
      </c>
    </row>
    <row r="27" spans="2:19" ht="26.25">
      <c r="B27" s="7">
        <v>9</v>
      </c>
      <c r="C27" s="26" t="s">
        <v>274</v>
      </c>
      <c r="D27" s="28" t="s">
        <v>14</v>
      </c>
      <c r="E27" s="27" t="s">
        <v>190</v>
      </c>
      <c r="F27" s="26" t="s">
        <v>275</v>
      </c>
      <c r="G27" s="9">
        <v>1</v>
      </c>
      <c r="H27" s="10">
        <v>1719</v>
      </c>
      <c r="I27" s="19">
        <v>1719</v>
      </c>
      <c r="J27" s="33">
        <v>0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0"/>
        <v>1719</v>
      </c>
      <c r="P27" s="9">
        <f t="shared" si="0"/>
        <v>1719</v>
      </c>
      <c r="Q27" s="9">
        <f t="shared" si="0"/>
        <v>0</v>
      </c>
      <c r="R27" s="9">
        <v>1</v>
      </c>
      <c r="S27" s="9">
        <v>1719</v>
      </c>
    </row>
    <row r="28" spans="2:19" ht="26.25">
      <c r="B28" s="7">
        <v>10</v>
      </c>
      <c r="C28" s="26" t="s">
        <v>276</v>
      </c>
      <c r="D28" s="28" t="s">
        <v>14</v>
      </c>
      <c r="E28" s="27" t="s">
        <v>190</v>
      </c>
      <c r="F28" s="26" t="s">
        <v>277</v>
      </c>
      <c r="G28" s="9">
        <v>1</v>
      </c>
      <c r="H28" s="10">
        <v>8000</v>
      </c>
      <c r="I28" s="19">
        <v>8000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8000</v>
      </c>
      <c r="P28" s="9">
        <f t="shared" si="0"/>
        <v>8000</v>
      </c>
      <c r="Q28" s="9">
        <f t="shared" si="0"/>
        <v>0</v>
      </c>
      <c r="R28" s="9">
        <v>1</v>
      </c>
      <c r="S28" s="9">
        <v>8000</v>
      </c>
    </row>
    <row r="29" spans="2:19" ht="26.25">
      <c r="B29" s="7">
        <v>11</v>
      </c>
      <c r="C29" s="26" t="s">
        <v>278</v>
      </c>
      <c r="D29" s="28" t="s">
        <v>14</v>
      </c>
      <c r="E29" s="27" t="s">
        <v>190</v>
      </c>
      <c r="F29" s="26" t="s">
        <v>279</v>
      </c>
      <c r="G29" s="9">
        <v>1</v>
      </c>
      <c r="H29" s="10">
        <v>3163</v>
      </c>
      <c r="I29" s="19">
        <v>3163</v>
      </c>
      <c r="J29" s="33">
        <v>0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3163</v>
      </c>
      <c r="P29" s="9">
        <f t="shared" si="0"/>
        <v>3163</v>
      </c>
      <c r="Q29" s="9">
        <f t="shared" si="0"/>
        <v>0</v>
      </c>
      <c r="R29" s="9">
        <v>1</v>
      </c>
      <c r="S29" s="9">
        <v>3163</v>
      </c>
    </row>
    <row r="30" spans="2:19" ht="26.25">
      <c r="B30" s="7">
        <v>12</v>
      </c>
      <c r="C30" s="26" t="s">
        <v>280</v>
      </c>
      <c r="D30" s="28" t="s">
        <v>14</v>
      </c>
      <c r="E30" s="27" t="s">
        <v>190</v>
      </c>
      <c r="F30" s="26" t="s">
        <v>281</v>
      </c>
      <c r="G30" s="9">
        <v>1</v>
      </c>
      <c r="H30" s="10">
        <v>1020</v>
      </c>
      <c r="I30" s="19">
        <v>1020</v>
      </c>
      <c r="J30" s="33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1020</v>
      </c>
      <c r="P30" s="9">
        <f t="shared" si="0"/>
        <v>1020</v>
      </c>
      <c r="Q30" s="9">
        <f t="shared" si="0"/>
        <v>0</v>
      </c>
      <c r="R30" s="9">
        <v>1</v>
      </c>
      <c r="S30" s="9">
        <v>1020</v>
      </c>
    </row>
    <row r="31" spans="2:19" ht="39">
      <c r="B31" s="7">
        <v>13</v>
      </c>
      <c r="C31" s="26" t="s">
        <v>282</v>
      </c>
      <c r="D31" s="28" t="s">
        <v>14</v>
      </c>
      <c r="E31" s="27" t="s">
        <v>190</v>
      </c>
      <c r="F31" s="26" t="s">
        <v>283</v>
      </c>
      <c r="G31" s="9">
        <v>1</v>
      </c>
      <c r="H31" s="10">
        <v>1687</v>
      </c>
      <c r="I31" s="19">
        <v>1687</v>
      </c>
      <c r="J31" s="33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0"/>
        <v>1687</v>
      </c>
      <c r="P31" s="9">
        <f t="shared" si="0"/>
        <v>1687</v>
      </c>
      <c r="Q31" s="9">
        <f t="shared" si="0"/>
        <v>0</v>
      </c>
      <c r="R31" s="9">
        <v>1</v>
      </c>
      <c r="S31" s="9">
        <v>1687</v>
      </c>
    </row>
    <row r="32" spans="2:19" ht="39">
      <c r="B32" s="7">
        <v>14</v>
      </c>
      <c r="C32" s="26" t="s">
        <v>284</v>
      </c>
      <c r="D32" s="28" t="s">
        <v>14</v>
      </c>
      <c r="E32" s="27" t="s">
        <v>190</v>
      </c>
      <c r="F32" s="26" t="s">
        <v>285</v>
      </c>
      <c r="G32" s="9">
        <v>1</v>
      </c>
      <c r="H32" s="10">
        <v>1800</v>
      </c>
      <c r="I32" s="19">
        <v>1800</v>
      </c>
      <c r="J32" s="33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0"/>
        <v>1800</v>
      </c>
      <c r="P32" s="9">
        <f t="shared" si="0"/>
        <v>1800</v>
      </c>
      <c r="Q32" s="9">
        <f t="shared" si="0"/>
        <v>0</v>
      </c>
      <c r="R32" s="9">
        <v>1</v>
      </c>
      <c r="S32" s="9">
        <v>1800</v>
      </c>
    </row>
    <row r="33" spans="2:19" ht="39">
      <c r="B33" s="7">
        <v>15</v>
      </c>
      <c r="C33" s="26" t="s">
        <v>286</v>
      </c>
      <c r="D33" s="28" t="s">
        <v>14</v>
      </c>
      <c r="E33" s="27" t="s">
        <v>190</v>
      </c>
      <c r="F33" s="26" t="s">
        <v>287</v>
      </c>
      <c r="G33" s="9">
        <v>1</v>
      </c>
      <c r="H33" s="10">
        <v>1100</v>
      </c>
      <c r="I33" s="19">
        <v>1100</v>
      </c>
      <c r="J33" s="33">
        <v>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0"/>
        <v>1100</v>
      </c>
      <c r="P33" s="9">
        <f t="shared" si="0"/>
        <v>1100</v>
      </c>
      <c r="Q33" s="9">
        <f t="shared" si="0"/>
        <v>0</v>
      </c>
      <c r="R33" s="9">
        <v>1</v>
      </c>
      <c r="S33" s="9">
        <v>1100</v>
      </c>
    </row>
    <row r="34" spans="2:19" ht="26.25">
      <c r="B34" s="7">
        <v>16</v>
      </c>
      <c r="C34" s="26" t="s">
        <v>288</v>
      </c>
      <c r="D34" s="28" t="s">
        <v>14</v>
      </c>
      <c r="E34" s="27" t="s">
        <v>190</v>
      </c>
      <c r="F34" s="26" t="s">
        <v>289</v>
      </c>
      <c r="G34" s="9">
        <v>1</v>
      </c>
      <c r="H34" s="10">
        <v>1005</v>
      </c>
      <c r="I34" s="19">
        <v>1005</v>
      </c>
      <c r="J34" s="33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0"/>
        <v>1005</v>
      </c>
      <c r="P34" s="9">
        <f t="shared" si="0"/>
        <v>1005</v>
      </c>
      <c r="Q34" s="9">
        <f t="shared" si="0"/>
        <v>0</v>
      </c>
      <c r="R34" s="9">
        <v>1</v>
      </c>
      <c r="S34" s="9">
        <v>1005</v>
      </c>
    </row>
    <row r="35" spans="2:19" ht="26.25">
      <c r="B35" s="7">
        <v>17</v>
      </c>
      <c r="C35" s="26" t="s">
        <v>290</v>
      </c>
      <c r="D35" s="28" t="s">
        <v>14</v>
      </c>
      <c r="E35" s="27" t="s">
        <v>190</v>
      </c>
      <c r="F35" s="26" t="s">
        <v>291</v>
      </c>
      <c r="G35" s="9">
        <v>1</v>
      </c>
      <c r="H35" s="10">
        <v>1005</v>
      </c>
      <c r="I35" s="19">
        <v>1005</v>
      </c>
      <c r="J35" s="33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0"/>
        <v>1005</v>
      </c>
      <c r="P35" s="9">
        <f t="shared" si="0"/>
        <v>1005</v>
      </c>
      <c r="Q35" s="9">
        <f t="shared" si="0"/>
        <v>0</v>
      </c>
      <c r="R35" s="9">
        <v>1</v>
      </c>
      <c r="S35" s="9">
        <v>1005</v>
      </c>
    </row>
    <row r="36" spans="2:19" ht="26.25">
      <c r="B36" s="7">
        <v>18</v>
      </c>
      <c r="C36" s="26" t="s">
        <v>292</v>
      </c>
      <c r="D36" s="28" t="s">
        <v>14</v>
      </c>
      <c r="E36" s="27" t="s">
        <v>190</v>
      </c>
      <c r="F36" s="26" t="s">
        <v>293</v>
      </c>
      <c r="G36" s="9">
        <v>1</v>
      </c>
      <c r="H36" s="10">
        <v>1005</v>
      </c>
      <c r="I36" s="19">
        <v>1005</v>
      </c>
      <c r="J36" s="33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0"/>
        <v>1</v>
      </c>
      <c r="O36" s="9">
        <f t="shared" si="0"/>
        <v>1005</v>
      </c>
      <c r="P36" s="9">
        <f t="shared" si="0"/>
        <v>1005</v>
      </c>
      <c r="Q36" s="9">
        <f t="shared" si="0"/>
        <v>0</v>
      </c>
      <c r="R36" s="9">
        <v>1</v>
      </c>
      <c r="S36" s="9">
        <v>1005</v>
      </c>
    </row>
    <row r="37" spans="2:19" ht="26.25">
      <c r="B37" s="7">
        <v>19</v>
      </c>
      <c r="C37" s="26" t="s">
        <v>292</v>
      </c>
      <c r="D37" s="28" t="s">
        <v>14</v>
      </c>
      <c r="E37" s="27" t="s">
        <v>190</v>
      </c>
      <c r="F37" s="26" t="s">
        <v>294</v>
      </c>
      <c r="G37" s="9">
        <v>1</v>
      </c>
      <c r="H37" s="10">
        <v>1005</v>
      </c>
      <c r="I37" s="19">
        <v>1005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0"/>
        <v>1</v>
      </c>
      <c r="O37" s="9">
        <f t="shared" si="0"/>
        <v>1005</v>
      </c>
      <c r="P37" s="9">
        <f t="shared" si="0"/>
        <v>1005</v>
      </c>
      <c r="Q37" s="9">
        <f t="shared" si="0"/>
        <v>0</v>
      </c>
      <c r="R37" s="9">
        <v>1</v>
      </c>
      <c r="S37" s="9">
        <v>1005</v>
      </c>
    </row>
    <row r="38" spans="2:19" ht="26.25">
      <c r="B38" s="7">
        <v>20</v>
      </c>
      <c r="C38" s="26" t="s">
        <v>295</v>
      </c>
      <c r="D38" s="28" t="s">
        <v>14</v>
      </c>
      <c r="E38" s="27" t="s">
        <v>190</v>
      </c>
      <c r="F38" s="26" t="s">
        <v>296</v>
      </c>
      <c r="G38" s="9">
        <v>1</v>
      </c>
      <c r="H38" s="10">
        <v>1010</v>
      </c>
      <c r="I38" s="19">
        <v>1010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0"/>
        <v>1</v>
      </c>
      <c r="O38" s="9">
        <f t="shared" si="0"/>
        <v>1010</v>
      </c>
      <c r="P38" s="9">
        <f t="shared" si="0"/>
        <v>1010</v>
      </c>
      <c r="Q38" s="9">
        <f t="shared" si="0"/>
        <v>0</v>
      </c>
      <c r="R38" s="9">
        <v>1</v>
      </c>
      <c r="S38" s="9">
        <v>1010</v>
      </c>
    </row>
    <row r="39" spans="2:19" ht="26.25">
      <c r="B39" s="7">
        <v>21</v>
      </c>
      <c r="C39" s="26" t="s">
        <v>297</v>
      </c>
      <c r="D39" s="28" t="s">
        <v>14</v>
      </c>
      <c r="E39" s="27" t="s">
        <v>190</v>
      </c>
      <c r="F39" s="26" t="s">
        <v>298</v>
      </c>
      <c r="G39" s="9">
        <v>1</v>
      </c>
      <c r="H39" s="10">
        <v>1206</v>
      </c>
      <c r="I39" s="19">
        <v>1206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0"/>
        <v>1</v>
      </c>
      <c r="O39" s="9">
        <f t="shared" si="0"/>
        <v>1206</v>
      </c>
      <c r="P39" s="9">
        <f t="shared" si="0"/>
        <v>1206</v>
      </c>
      <c r="Q39" s="9">
        <f t="shared" si="0"/>
        <v>0</v>
      </c>
      <c r="R39" s="9">
        <v>1</v>
      </c>
      <c r="S39" s="9">
        <v>1206</v>
      </c>
    </row>
    <row r="40" spans="2:19" ht="26.25">
      <c r="B40" s="7">
        <v>22</v>
      </c>
      <c r="C40" s="26" t="s">
        <v>299</v>
      </c>
      <c r="D40" s="28" t="s">
        <v>14</v>
      </c>
      <c r="E40" s="27" t="s">
        <v>190</v>
      </c>
      <c r="F40" s="26" t="s">
        <v>300</v>
      </c>
      <c r="G40" s="9">
        <v>1</v>
      </c>
      <c r="H40" s="10">
        <v>1072</v>
      </c>
      <c r="I40" s="19">
        <v>1072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0"/>
        <v>1</v>
      </c>
      <c r="O40" s="9">
        <f t="shared" si="0"/>
        <v>1072</v>
      </c>
      <c r="P40" s="9">
        <f t="shared" si="0"/>
        <v>1072</v>
      </c>
      <c r="Q40" s="9">
        <f t="shared" si="0"/>
        <v>0</v>
      </c>
      <c r="R40" s="9">
        <v>1</v>
      </c>
      <c r="S40" s="9">
        <v>1072</v>
      </c>
    </row>
    <row r="41" spans="2:19" ht="39">
      <c r="B41" s="7">
        <v>23</v>
      </c>
      <c r="C41" s="26" t="s">
        <v>301</v>
      </c>
      <c r="D41" s="28" t="s">
        <v>14</v>
      </c>
      <c r="E41" s="27" t="s">
        <v>190</v>
      </c>
      <c r="F41" s="26" t="s">
        <v>302</v>
      </c>
      <c r="G41" s="9">
        <v>1</v>
      </c>
      <c r="H41" s="10">
        <v>4500</v>
      </c>
      <c r="I41" s="19">
        <v>4500</v>
      </c>
      <c r="J41" s="33">
        <v>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0"/>
        <v>1</v>
      </c>
      <c r="O41" s="9">
        <f t="shared" si="0"/>
        <v>4500</v>
      </c>
      <c r="P41" s="9">
        <f t="shared" si="0"/>
        <v>4500</v>
      </c>
      <c r="Q41" s="9">
        <f t="shared" si="0"/>
        <v>0</v>
      </c>
      <c r="R41" s="9">
        <v>1</v>
      </c>
      <c r="S41" s="9">
        <v>4500</v>
      </c>
    </row>
    <row r="42" spans="2:19" ht="26.25">
      <c r="B42" s="7">
        <v>24</v>
      </c>
      <c r="C42" s="26" t="s">
        <v>303</v>
      </c>
      <c r="D42" s="28" t="s">
        <v>14</v>
      </c>
      <c r="E42" s="27" t="s">
        <v>190</v>
      </c>
      <c r="F42" s="26" t="s">
        <v>304</v>
      </c>
      <c r="G42" s="9">
        <v>1</v>
      </c>
      <c r="H42" s="10">
        <v>1004</v>
      </c>
      <c r="I42" s="19">
        <v>1004</v>
      </c>
      <c r="J42" s="33">
        <v>0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0"/>
        <v>1</v>
      </c>
      <c r="O42" s="9">
        <f t="shared" si="0"/>
        <v>1004</v>
      </c>
      <c r="P42" s="9">
        <f t="shared" si="0"/>
        <v>1004</v>
      </c>
      <c r="Q42" s="9">
        <f t="shared" si="0"/>
        <v>0</v>
      </c>
      <c r="R42" s="9">
        <v>1</v>
      </c>
      <c r="S42" s="9">
        <v>1004</v>
      </c>
    </row>
    <row r="43" spans="2:19" ht="26.25">
      <c r="B43" s="7">
        <v>25</v>
      </c>
      <c r="C43" s="26" t="s">
        <v>303</v>
      </c>
      <c r="D43" s="28" t="s">
        <v>14</v>
      </c>
      <c r="E43" s="27" t="s">
        <v>190</v>
      </c>
      <c r="F43" s="26" t="s">
        <v>305</v>
      </c>
      <c r="G43" s="9">
        <v>1</v>
      </c>
      <c r="H43" s="10">
        <v>1004</v>
      </c>
      <c r="I43" s="19">
        <v>1004</v>
      </c>
      <c r="J43" s="33">
        <v>0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0"/>
        <v>1</v>
      </c>
      <c r="O43" s="9">
        <f t="shared" si="0"/>
        <v>1004</v>
      </c>
      <c r="P43" s="9">
        <f t="shared" si="0"/>
        <v>1004</v>
      </c>
      <c r="Q43" s="9">
        <f t="shared" si="0"/>
        <v>0</v>
      </c>
      <c r="R43" s="9">
        <v>1</v>
      </c>
      <c r="S43" s="9">
        <v>1004</v>
      </c>
    </row>
    <row r="44" spans="2:19" ht="27" thickBot="1">
      <c r="B44" s="7">
        <v>26</v>
      </c>
      <c r="C44" s="26" t="s">
        <v>306</v>
      </c>
      <c r="D44" s="28" t="s">
        <v>14</v>
      </c>
      <c r="E44" s="27" t="s">
        <v>190</v>
      </c>
      <c r="F44" s="26" t="s">
        <v>307</v>
      </c>
      <c r="G44" s="9">
        <v>1</v>
      </c>
      <c r="H44" s="10">
        <v>1002</v>
      </c>
      <c r="I44" s="19">
        <v>1002</v>
      </c>
      <c r="J44" s="33">
        <v>0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0"/>
        <v>1</v>
      </c>
      <c r="O44" s="9">
        <f t="shared" si="0"/>
        <v>1002</v>
      </c>
      <c r="P44" s="9">
        <f t="shared" si="0"/>
        <v>1002</v>
      </c>
      <c r="Q44" s="9">
        <f t="shared" si="0"/>
        <v>0</v>
      </c>
      <c r="R44" s="9">
        <v>1</v>
      </c>
      <c r="S44" s="9">
        <v>1002</v>
      </c>
    </row>
    <row r="45" spans="2:10" ht="13.5" thickBot="1">
      <c r="B45" s="7"/>
      <c r="C45" s="12" t="s">
        <v>308</v>
      </c>
      <c r="D45" s="23" t="s">
        <v>9</v>
      </c>
      <c r="E45" s="24" t="s">
        <v>9</v>
      </c>
      <c r="F45" s="24" t="s">
        <v>9</v>
      </c>
      <c r="G45" s="13">
        <f>SUM(Батфа!N13:N44)</f>
        <v>26</v>
      </c>
      <c r="H45" s="14">
        <f>SUM(Батфа!O13:O44)</f>
        <v>76263.78</v>
      </c>
      <c r="I45" s="20">
        <f>SUM(Батфа!P13:P44)</f>
        <v>55965.72</v>
      </c>
      <c r="J45" s="34">
        <f>SUM(Батфа!Q13:Q44)</f>
        <v>20298.06</v>
      </c>
    </row>
    <row r="46" spans="2:10" ht="15" thickBot="1">
      <c r="B46" s="134" t="s">
        <v>154</v>
      </c>
      <c r="C46" s="135"/>
      <c r="D46" s="6"/>
      <c r="E46" s="6"/>
      <c r="F46" s="6"/>
      <c r="G46" s="6"/>
      <c r="H46" s="6"/>
      <c r="I46" s="6"/>
      <c r="J46" s="32"/>
    </row>
    <row r="47" spans="2:19" ht="26.25">
      <c r="B47" s="7">
        <v>27</v>
      </c>
      <c r="C47" s="26" t="s">
        <v>309</v>
      </c>
      <c r="D47" s="28" t="s">
        <v>14</v>
      </c>
      <c r="E47" s="27" t="s">
        <v>65</v>
      </c>
      <c r="F47" s="26" t="s">
        <v>310</v>
      </c>
      <c r="G47" s="9">
        <v>1</v>
      </c>
      <c r="H47" s="10">
        <v>1900</v>
      </c>
      <c r="I47" s="19">
        <v>950</v>
      </c>
      <c r="J47" s="33">
        <v>950</v>
      </c>
      <c r="K47" s="29">
        <v>1</v>
      </c>
      <c r="L47" s="10" t="e">
        <f>#REF!</f>
        <v>#REF!</v>
      </c>
      <c r="M47" s="9" t="e">
        <f>#REF!</f>
        <v>#REF!</v>
      </c>
      <c r="N47" s="8">
        <f aca="true" t="shared" si="1" ref="N47:Q51">G47</f>
        <v>1</v>
      </c>
      <c r="O47" s="9">
        <f t="shared" si="1"/>
        <v>1900</v>
      </c>
      <c r="P47" s="9">
        <f t="shared" si="1"/>
        <v>950</v>
      </c>
      <c r="Q47" s="9">
        <f t="shared" si="1"/>
        <v>950</v>
      </c>
      <c r="R47" s="9">
        <v>1</v>
      </c>
      <c r="S47" s="9">
        <v>1900</v>
      </c>
    </row>
    <row r="48" spans="2:19" ht="52.5">
      <c r="B48" s="7">
        <v>28</v>
      </c>
      <c r="C48" s="26" t="s">
        <v>311</v>
      </c>
      <c r="D48" s="28" t="s">
        <v>14</v>
      </c>
      <c r="E48" s="27" t="s">
        <v>62</v>
      </c>
      <c r="F48" s="26" t="s">
        <v>312</v>
      </c>
      <c r="G48" s="9">
        <v>1</v>
      </c>
      <c r="H48" s="10">
        <v>1235</v>
      </c>
      <c r="I48" s="19">
        <v>617.5</v>
      </c>
      <c r="J48" s="33">
        <v>617.5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1"/>
        <v>1</v>
      </c>
      <c r="O48" s="9">
        <f t="shared" si="1"/>
        <v>1235</v>
      </c>
      <c r="P48" s="9">
        <f t="shared" si="1"/>
        <v>617.5</v>
      </c>
      <c r="Q48" s="9">
        <f t="shared" si="1"/>
        <v>617.5</v>
      </c>
      <c r="R48" s="9">
        <v>1</v>
      </c>
      <c r="S48" s="9">
        <v>1235</v>
      </c>
    </row>
    <row r="49" spans="2:19" ht="26.25">
      <c r="B49" s="7">
        <v>29</v>
      </c>
      <c r="C49" s="26" t="s">
        <v>64</v>
      </c>
      <c r="D49" s="28" t="s">
        <v>14</v>
      </c>
      <c r="E49" s="27" t="s">
        <v>65</v>
      </c>
      <c r="F49" s="26" t="s">
        <v>66</v>
      </c>
      <c r="G49" s="9">
        <v>1</v>
      </c>
      <c r="H49" s="10">
        <v>2458</v>
      </c>
      <c r="I49" s="19">
        <v>1229</v>
      </c>
      <c r="J49" s="33">
        <v>1229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2458</v>
      </c>
      <c r="P49" s="9">
        <f t="shared" si="1"/>
        <v>1229</v>
      </c>
      <c r="Q49" s="9">
        <f t="shared" si="1"/>
        <v>1229</v>
      </c>
      <c r="R49" s="9">
        <v>1</v>
      </c>
      <c r="S49" s="9">
        <v>2458</v>
      </c>
    </row>
    <row r="50" spans="2:19" ht="39">
      <c r="B50" s="7">
        <v>30</v>
      </c>
      <c r="C50" s="26" t="s">
        <v>67</v>
      </c>
      <c r="D50" s="28" t="s">
        <v>14</v>
      </c>
      <c r="E50" s="27" t="s">
        <v>68</v>
      </c>
      <c r="F50" s="26" t="s">
        <v>313</v>
      </c>
      <c r="G50" s="9">
        <v>1</v>
      </c>
      <c r="H50" s="10">
        <v>665</v>
      </c>
      <c r="I50" s="19"/>
      <c r="J50" s="33">
        <v>665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665</v>
      </c>
      <c r="P50" s="9">
        <f t="shared" si="1"/>
        <v>0</v>
      </c>
      <c r="Q50" s="9">
        <f t="shared" si="1"/>
        <v>665</v>
      </c>
      <c r="R50" s="9">
        <v>1</v>
      </c>
      <c r="S50" s="9">
        <v>665</v>
      </c>
    </row>
    <row r="51" spans="2:19" ht="53.25" thickBot="1">
      <c r="B51" s="7">
        <v>31</v>
      </c>
      <c r="C51" s="26" t="s">
        <v>225</v>
      </c>
      <c r="D51" s="28" t="s">
        <v>14</v>
      </c>
      <c r="E51" s="27" t="s">
        <v>65</v>
      </c>
      <c r="F51" s="26" t="s">
        <v>226</v>
      </c>
      <c r="G51" s="9">
        <v>1</v>
      </c>
      <c r="H51" s="10">
        <v>549.98</v>
      </c>
      <c r="I51" s="19">
        <v>274.99</v>
      </c>
      <c r="J51" s="33">
        <v>274.99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549.98</v>
      </c>
      <c r="P51" s="9">
        <f t="shared" si="1"/>
        <v>274.99</v>
      </c>
      <c r="Q51" s="9">
        <f t="shared" si="1"/>
        <v>274.99</v>
      </c>
      <c r="R51" s="9">
        <v>1</v>
      </c>
      <c r="S51" s="9">
        <v>549.98</v>
      </c>
    </row>
    <row r="52" spans="2:10" ht="13.5" thickBot="1">
      <c r="B52" s="11"/>
      <c r="C52" s="12" t="s">
        <v>314</v>
      </c>
      <c r="D52" s="23" t="s">
        <v>9</v>
      </c>
      <c r="E52" s="24" t="s">
        <v>9</v>
      </c>
      <c r="F52" s="24" t="s">
        <v>9</v>
      </c>
      <c r="G52" s="13">
        <f>SUM(Батфа!N46:N51)</f>
        <v>5</v>
      </c>
      <c r="H52" s="14">
        <f>SUM(Батфа!O46:O51)</f>
        <v>6807.98</v>
      </c>
      <c r="I52" s="20">
        <f>SUM(Батфа!P46:P51)</f>
        <v>3071.49</v>
      </c>
      <c r="J52" s="34">
        <f>SUM(Батфа!Q46:Q51)</f>
        <v>3736.49</v>
      </c>
    </row>
    <row r="53" spans="2:10" ht="15" thickBot="1">
      <c r="B53" s="134" t="s">
        <v>155</v>
      </c>
      <c r="C53" s="135"/>
      <c r="D53" s="6"/>
      <c r="E53" s="6"/>
      <c r="F53" s="6"/>
      <c r="G53" s="6"/>
      <c r="H53" s="6"/>
      <c r="I53" s="6"/>
      <c r="J53" s="32"/>
    </row>
    <row r="54" spans="2:19" ht="26.25">
      <c r="B54" s="7">
        <v>32</v>
      </c>
      <c r="C54" s="26" t="s">
        <v>71</v>
      </c>
      <c r="D54" s="28" t="s">
        <v>14</v>
      </c>
      <c r="E54" s="27" t="s">
        <v>72</v>
      </c>
      <c r="F54" s="26" t="s">
        <v>315</v>
      </c>
      <c r="G54" s="9">
        <v>1</v>
      </c>
      <c r="H54" s="10">
        <v>864.07</v>
      </c>
      <c r="I54" s="19">
        <v>432.04</v>
      </c>
      <c r="J54" s="33">
        <v>432.03000000000003</v>
      </c>
      <c r="K54" s="29">
        <v>1</v>
      </c>
      <c r="L54" s="10" t="e">
        <f>#REF!</f>
        <v>#REF!</v>
      </c>
      <c r="M54" s="9" t="e">
        <f>#REF!</f>
        <v>#REF!</v>
      </c>
      <c r="N54" s="8">
        <f aca="true" t="shared" si="2" ref="N54:Q73">G54</f>
        <v>1</v>
      </c>
      <c r="O54" s="9">
        <f t="shared" si="2"/>
        <v>864.07</v>
      </c>
      <c r="P54" s="9">
        <f t="shared" si="2"/>
        <v>432.04</v>
      </c>
      <c r="Q54" s="9">
        <f t="shared" si="2"/>
        <v>432.03000000000003</v>
      </c>
      <c r="R54" s="9">
        <v>1</v>
      </c>
      <c r="S54" s="9">
        <v>864.07</v>
      </c>
    </row>
    <row r="55" spans="2:19" ht="26.25">
      <c r="B55" s="7">
        <v>33</v>
      </c>
      <c r="C55" s="26" t="s">
        <v>229</v>
      </c>
      <c r="D55" s="28" t="s">
        <v>14</v>
      </c>
      <c r="E55" s="27" t="s">
        <v>72</v>
      </c>
      <c r="F55" s="26" t="s">
        <v>316</v>
      </c>
      <c r="G55" s="9">
        <v>1</v>
      </c>
      <c r="H55" s="10">
        <v>611.9100000000001</v>
      </c>
      <c r="I55" s="19">
        <v>305.96000000000004</v>
      </c>
      <c r="J55" s="33">
        <v>305.95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2"/>
        <v>1</v>
      </c>
      <c r="O55" s="9">
        <f t="shared" si="2"/>
        <v>611.9100000000001</v>
      </c>
      <c r="P55" s="9">
        <f t="shared" si="2"/>
        <v>305.96000000000004</v>
      </c>
      <c r="Q55" s="9">
        <f t="shared" si="2"/>
        <v>305.95</v>
      </c>
      <c r="R55" s="9">
        <v>1</v>
      </c>
      <c r="S55" s="9">
        <v>611.9100000000001</v>
      </c>
    </row>
    <row r="56" spans="2:19" ht="26.25">
      <c r="B56" s="7">
        <v>34</v>
      </c>
      <c r="C56" s="26" t="s">
        <v>76</v>
      </c>
      <c r="D56" s="28" t="s">
        <v>14</v>
      </c>
      <c r="E56" s="27" t="s">
        <v>72</v>
      </c>
      <c r="F56" s="26" t="s">
        <v>317</v>
      </c>
      <c r="G56" s="9">
        <v>1</v>
      </c>
      <c r="H56" s="10">
        <v>3798</v>
      </c>
      <c r="I56" s="19">
        <v>1899</v>
      </c>
      <c r="J56" s="33">
        <v>1899</v>
      </c>
      <c r="K56" s="29">
        <v>1</v>
      </c>
      <c r="L56" s="10" t="e">
        <f>#REF!</f>
        <v>#REF!</v>
      </c>
      <c r="M56" s="9" t="e">
        <f>#REF!</f>
        <v>#REF!</v>
      </c>
      <c r="N56" s="8">
        <f t="shared" si="2"/>
        <v>1</v>
      </c>
      <c r="O56" s="9">
        <f t="shared" si="2"/>
        <v>3798</v>
      </c>
      <c r="P56" s="9">
        <f t="shared" si="2"/>
        <v>1899</v>
      </c>
      <c r="Q56" s="9">
        <f t="shared" si="2"/>
        <v>1899</v>
      </c>
      <c r="R56" s="9">
        <v>1</v>
      </c>
      <c r="S56" s="9">
        <v>3798</v>
      </c>
    </row>
    <row r="57" spans="2:19" ht="26.25">
      <c r="B57" s="7">
        <v>35</v>
      </c>
      <c r="C57" s="26" t="s">
        <v>318</v>
      </c>
      <c r="D57" s="28" t="s">
        <v>14</v>
      </c>
      <c r="E57" s="27" t="s">
        <v>85</v>
      </c>
      <c r="F57" s="26" t="s">
        <v>319</v>
      </c>
      <c r="G57" s="9">
        <v>1</v>
      </c>
      <c r="H57" s="10">
        <v>982</v>
      </c>
      <c r="I57" s="19">
        <v>491</v>
      </c>
      <c r="J57" s="33">
        <v>491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2"/>
        <v>1</v>
      </c>
      <c r="O57" s="9">
        <f t="shared" si="2"/>
        <v>982</v>
      </c>
      <c r="P57" s="9">
        <f t="shared" si="2"/>
        <v>491</v>
      </c>
      <c r="Q57" s="9">
        <f t="shared" si="2"/>
        <v>491</v>
      </c>
      <c r="R57" s="9">
        <v>1</v>
      </c>
      <c r="S57" s="9">
        <v>982</v>
      </c>
    </row>
    <row r="58" spans="2:19" ht="39">
      <c r="B58" s="7">
        <v>36</v>
      </c>
      <c r="C58" s="26" t="s">
        <v>89</v>
      </c>
      <c r="D58" s="28" t="s">
        <v>14</v>
      </c>
      <c r="E58" s="27" t="s">
        <v>90</v>
      </c>
      <c r="F58" s="26" t="s">
        <v>320</v>
      </c>
      <c r="G58" s="9">
        <v>1</v>
      </c>
      <c r="H58" s="10">
        <v>880</v>
      </c>
      <c r="I58" s="19">
        <v>440</v>
      </c>
      <c r="J58" s="33">
        <v>440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2"/>
        <v>1</v>
      </c>
      <c r="O58" s="9">
        <f t="shared" si="2"/>
        <v>880</v>
      </c>
      <c r="P58" s="9">
        <f t="shared" si="2"/>
        <v>440</v>
      </c>
      <c r="Q58" s="9">
        <f t="shared" si="2"/>
        <v>440</v>
      </c>
      <c r="R58" s="9">
        <v>1</v>
      </c>
      <c r="S58" s="9">
        <v>880</v>
      </c>
    </row>
    <row r="59" spans="2:19" ht="39">
      <c r="B59" s="7">
        <v>37</v>
      </c>
      <c r="C59" s="26" t="s">
        <v>89</v>
      </c>
      <c r="D59" s="28" t="s">
        <v>14</v>
      </c>
      <c r="E59" s="27" t="s">
        <v>90</v>
      </c>
      <c r="F59" s="26" t="s">
        <v>321</v>
      </c>
      <c r="G59" s="9">
        <v>1</v>
      </c>
      <c r="H59" s="10">
        <v>880</v>
      </c>
      <c r="I59" s="19">
        <v>440</v>
      </c>
      <c r="J59" s="33">
        <v>440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2"/>
        <v>1</v>
      </c>
      <c r="O59" s="9">
        <f t="shared" si="2"/>
        <v>880</v>
      </c>
      <c r="P59" s="9">
        <f t="shared" si="2"/>
        <v>440</v>
      </c>
      <c r="Q59" s="9">
        <f t="shared" si="2"/>
        <v>440</v>
      </c>
      <c r="R59" s="9">
        <v>1</v>
      </c>
      <c r="S59" s="9">
        <v>880</v>
      </c>
    </row>
    <row r="60" spans="2:19" ht="39">
      <c r="B60" s="7">
        <v>38</v>
      </c>
      <c r="C60" s="26" t="s">
        <v>98</v>
      </c>
      <c r="D60" s="28" t="s">
        <v>14</v>
      </c>
      <c r="E60" s="27" t="s">
        <v>90</v>
      </c>
      <c r="F60" s="26" t="s">
        <v>322</v>
      </c>
      <c r="G60" s="9">
        <v>1</v>
      </c>
      <c r="H60" s="10">
        <v>770</v>
      </c>
      <c r="I60" s="19">
        <v>385</v>
      </c>
      <c r="J60" s="33">
        <v>385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2"/>
        <v>1</v>
      </c>
      <c r="O60" s="9">
        <f t="shared" si="2"/>
        <v>770</v>
      </c>
      <c r="P60" s="9">
        <f t="shared" si="2"/>
        <v>385</v>
      </c>
      <c r="Q60" s="9">
        <f t="shared" si="2"/>
        <v>385</v>
      </c>
      <c r="R60" s="9">
        <v>1</v>
      </c>
      <c r="S60" s="9">
        <v>770</v>
      </c>
    </row>
    <row r="61" spans="2:19" ht="39">
      <c r="B61" s="7">
        <v>39</v>
      </c>
      <c r="C61" s="26" t="s">
        <v>98</v>
      </c>
      <c r="D61" s="28" t="s">
        <v>14</v>
      </c>
      <c r="E61" s="27" t="s">
        <v>90</v>
      </c>
      <c r="F61" s="26" t="s">
        <v>323</v>
      </c>
      <c r="G61" s="9">
        <v>1</v>
      </c>
      <c r="H61" s="10">
        <v>770</v>
      </c>
      <c r="I61" s="19">
        <v>385</v>
      </c>
      <c r="J61" s="33">
        <v>385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2"/>
        <v>1</v>
      </c>
      <c r="O61" s="9">
        <f t="shared" si="2"/>
        <v>770</v>
      </c>
      <c r="P61" s="9">
        <f t="shared" si="2"/>
        <v>385</v>
      </c>
      <c r="Q61" s="9">
        <f t="shared" si="2"/>
        <v>385</v>
      </c>
      <c r="R61" s="9">
        <v>1</v>
      </c>
      <c r="S61" s="9">
        <v>770</v>
      </c>
    </row>
    <row r="62" spans="2:19" ht="26.25">
      <c r="B62" s="7">
        <v>40</v>
      </c>
      <c r="C62" s="26" t="s">
        <v>113</v>
      </c>
      <c r="D62" s="28" t="s">
        <v>14</v>
      </c>
      <c r="E62" s="27" t="s">
        <v>114</v>
      </c>
      <c r="F62" s="26" t="s">
        <v>324</v>
      </c>
      <c r="G62" s="9">
        <v>1</v>
      </c>
      <c r="H62" s="10">
        <v>395</v>
      </c>
      <c r="I62" s="19">
        <v>198</v>
      </c>
      <c r="J62" s="33">
        <v>197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2"/>
        <v>1</v>
      </c>
      <c r="O62" s="9">
        <f t="shared" si="2"/>
        <v>395</v>
      </c>
      <c r="P62" s="9">
        <f t="shared" si="2"/>
        <v>198</v>
      </c>
      <c r="Q62" s="9">
        <f t="shared" si="2"/>
        <v>197</v>
      </c>
      <c r="R62" s="9">
        <v>1</v>
      </c>
      <c r="S62" s="9">
        <v>395</v>
      </c>
    </row>
    <row r="63" spans="2:19" ht="26.25">
      <c r="B63" s="7">
        <v>41</v>
      </c>
      <c r="C63" s="26" t="s">
        <v>118</v>
      </c>
      <c r="D63" s="28" t="s">
        <v>14</v>
      </c>
      <c r="E63" s="27" t="s">
        <v>119</v>
      </c>
      <c r="F63" s="26" t="s">
        <v>325</v>
      </c>
      <c r="G63" s="9">
        <v>1</v>
      </c>
      <c r="H63" s="10">
        <v>690</v>
      </c>
      <c r="I63" s="19">
        <v>345</v>
      </c>
      <c r="J63" s="33">
        <v>345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2"/>
        <v>1</v>
      </c>
      <c r="O63" s="9">
        <f t="shared" si="2"/>
        <v>690</v>
      </c>
      <c r="P63" s="9">
        <f t="shared" si="2"/>
        <v>345</v>
      </c>
      <c r="Q63" s="9">
        <f t="shared" si="2"/>
        <v>345</v>
      </c>
      <c r="R63" s="9">
        <v>1</v>
      </c>
      <c r="S63" s="9">
        <v>690</v>
      </c>
    </row>
    <row r="64" spans="2:19" ht="26.25">
      <c r="B64" s="7">
        <v>42</v>
      </c>
      <c r="C64" s="26" t="s">
        <v>121</v>
      </c>
      <c r="D64" s="28" t="s">
        <v>14</v>
      </c>
      <c r="E64" s="27" t="s">
        <v>119</v>
      </c>
      <c r="F64" s="26" t="s">
        <v>326</v>
      </c>
      <c r="G64" s="9">
        <v>1</v>
      </c>
      <c r="H64" s="10">
        <v>679</v>
      </c>
      <c r="I64" s="19">
        <v>340</v>
      </c>
      <c r="J64" s="33">
        <v>339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2"/>
        <v>1</v>
      </c>
      <c r="O64" s="9">
        <f t="shared" si="2"/>
        <v>679</v>
      </c>
      <c r="P64" s="9">
        <f t="shared" si="2"/>
        <v>340</v>
      </c>
      <c r="Q64" s="9">
        <f t="shared" si="2"/>
        <v>339</v>
      </c>
      <c r="R64" s="9">
        <v>1</v>
      </c>
      <c r="S64" s="9">
        <v>679</v>
      </c>
    </row>
    <row r="65" spans="2:19" ht="26.25">
      <c r="B65" s="7">
        <v>43</v>
      </c>
      <c r="C65" s="26" t="s">
        <v>327</v>
      </c>
      <c r="D65" s="28" t="s">
        <v>14</v>
      </c>
      <c r="E65" s="27" t="s">
        <v>72</v>
      </c>
      <c r="F65" s="26" t="s">
        <v>328</v>
      </c>
      <c r="G65" s="9">
        <v>1</v>
      </c>
      <c r="H65" s="10">
        <v>250</v>
      </c>
      <c r="I65" s="19">
        <v>125</v>
      </c>
      <c r="J65" s="33">
        <v>125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2"/>
        <v>1</v>
      </c>
      <c r="O65" s="9">
        <f t="shared" si="2"/>
        <v>250</v>
      </c>
      <c r="P65" s="9">
        <f t="shared" si="2"/>
        <v>125</v>
      </c>
      <c r="Q65" s="9">
        <f t="shared" si="2"/>
        <v>125</v>
      </c>
      <c r="R65" s="9">
        <v>1</v>
      </c>
      <c r="S65" s="9">
        <v>250</v>
      </c>
    </row>
    <row r="66" spans="2:19" ht="26.25">
      <c r="B66" s="7">
        <v>44</v>
      </c>
      <c r="C66" s="26" t="s">
        <v>126</v>
      </c>
      <c r="D66" s="28" t="s">
        <v>14</v>
      </c>
      <c r="E66" s="27" t="s">
        <v>127</v>
      </c>
      <c r="F66" s="26" t="s">
        <v>329</v>
      </c>
      <c r="G66" s="9">
        <v>1</v>
      </c>
      <c r="H66" s="10">
        <v>384</v>
      </c>
      <c r="I66" s="19">
        <v>192</v>
      </c>
      <c r="J66" s="33">
        <v>192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2"/>
        <v>1</v>
      </c>
      <c r="O66" s="9">
        <f t="shared" si="2"/>
        <v>384</v>
      </c>
      <c r="P66" s="9">
        <f t="shared" si="2"/>
        <v>192</v>
      </c>
      <c r="Q66" s="9">
        <f t="shared" si="2"/>
        <v>192</v>
      </c>
      <c r="R66" s="9">
        <v>1</v>
      </c>
      <c r="S66" s="9">
        <v>384</v>
      </c>
    </row>
    <row r="67" spans="2:19" ht="26.25">
      <c r="B67" s="7">
        <v>45</v>
      </c>
      <c r="C67" s="26" t="s">
        <v>330</v>
      </c>
      <c r="D67" s="28" t="s">
        <v>14</v>
      </c>
      <c r="E67" s="27" t="s">
        <v>72</v>
      </c>
      <c r="F67" s="26" t="s">
        <v>331</v>
      </c>
      <c r="G67" s="9">
        <v>1</v>
      </c>
      <c r="H67" s="10">
        <v>600</v>
      </c>
      <c r="I67" s="19">
        <v>300</v>
      </c>
      <c r="J67" s="33">
        <v>300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2"/>
        <v>1</v>
      </c>
      <c r="O67" s="9">
        <f t="shared" si="2"/>
        <v>600</v>
      </c>
      <c r="P67" s="9">
        <f t="shared" si="2"/>
        <v>300</v>
      </c>
      <c r="Q67" s="9">
        <f t="shared" si="2"/>
        <v>300</v>
      </c>
      <c r="R67" s="9">
        <v>1</v>
      </c>
      <c r="S67" s="9">
        <v>600</v>
      </c>
    </row>
    <row r="68" spans="2:19" ht="26.25">
      <c r="B68" s="7">
        <v>46</v>
      </c>
      <c r="C68" s="26" t="s">
        <v>132</v>
      </c>
      <c r="D68" s="28" t="s">
        <v>14</v>
      </c>
      <c r="E68" s="27" t="s">
        <v>72</v>
      </c>
      <c r="F68" s="26" t="s">
        <v>332</v>
      </c>
      <c r="G68" s="9">
        <v>1</v>
      </c>
      <c r="H68" s="10">
        <v>150</v>
      </c>
      <c r="I68" s="19">
        <v>75</v>
      </c>
      <c r="J68" s="33">
        <v>75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2"/>
        <v>1</v>
      </c>
      <c r="O68" s="9">
        <f t="shared" si="2"/>
        <v>150</v>
      </c>
      <c r="P68" s="9">
        <f t="shared" si="2"/>
        <v>75</v>
      </c>
      <c r="Q68" s="9">
        <f t="shared" si="2"/>
        <v>75</v>
      </c>
      <c r="R68" s="9">
        <v>1</v>
      </c>
      <c r="S68" s="9">
        <v>150</v>
      </c>
    </row>
    <row r="69" spans="2:19" ht="26.25">
      <c r="B69" s="7">
        <v>47</v>
      </c>
      <c r="C69" s="26" t="s">
        <v>134</v>
      </c>
      <c r="D69" s="28" t="s">
        <v>14</v>
      </c>
      <c r="E69" s="27" t="s">
        <v>72</v>
      </c>
      <c r="F69" s="26" t="s">
        <v>333</v>
      </c>
      <c r="G69" s="9">
        <v>1</v>
      </c>
      <c r="H69" s="10">
        <v>150</v>
      </c>
      <c r="I69" s="19">
        <v>75</v>
      </c>
      <c r="J69" s="33">
        <v>75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2"/>
        <v>1</v>
      </c>
      <c r="O69" s="9">
        <f t="shared" si="2"/>
        <v>150</v>
      </c>
      <c r="P69" s="9">
        <f t="shared" si="2"/>
        <v>75</v>
      </c>
      <c r="Q69" s="9">
        <f t="shared" si="2"/>
        <v>75</v>
      </c>
      <c r="R69" s="9">
        <v>1</v>
      </c>
      <c r="S69" s="9">
        <v>150</v>
      </c>
    </row>
    <row r="70" spans="2:19" ht="26.25">
      <c r="B70" s="7">
        <v>48</v>
      </c>
      <c r="C70" s="26" t="s">
        <v>334</v>
      </c>
      <c r="D70" s="28" t="s">
        <v>14</v>
      </c>
      <c r="E70" s="27" t="s">
        <v>130</v>
      </c>
      <c r="F70" s="26" t="s">
        <v>335</v>
      </c>
      <c r="G70" s="9">
        <v>1</v>
      </c>
      <c r="H70" s="10">
        <v>4550</v>
      </c>
      <c r="I70" s="19">
        <v>2275</v>
      </c>
      <c r="J70" s="33">
        <v>2275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2"/>
        <v>1</v>
      </c>
      <c r="O70" s="9">
        <f t="shared" si="2"/>
        <v>4550</v>
      </c>
      <c r="P70" s="9">
        <f t="shared" si="2"/>
        <v>2275</v>
      </c>
      <c r="Q70" s="9">
        <f t="shared" si="2"/>
        <v>2275</v>
      </c>
      <c r="R70" s="9">
        <v>1</v>
      </c>
      <c r="S70" s="9">
        <v>4550</v>
      </c>
    </row>
    <row r="71" spans="2:19" s="107" customFormat="1" ht="26.25">
      <c r="B71" s="7">
        <v>49</v>
      </c>
      <c r="C71" s="98" t="s">
        <v>336</v>
      </c>
      <c r="D71" s="99" t="s">
        <v>14</v>
      </c>
      <c r="E71" s="100" t="s">
        <v>337</v>
      </c>
      <c r="F71" s="98" t="s">
        <v>338</v>
      </c>
      <c r="G71" s="101">
        <v>1</v>
      </c>
      <c r="H71" s="102">
        <v>8267</v>
      </c>
      <c r="I71" s="103">
        <v>4134</v>
      </c>
      <c r="J71" s="104">
        <v>4133</v>
      </c>
      <c r="K71" s="105">
        <v>1</v>
      </c>
      <c r="L71" s="102" t="e">
        <f>#REF!</f>
        <v>#REF!</v>
      </c>
      <c r="M71" s="101" t="e">
        <f>#REF!</f>
        <v>#REF!</v>
      </c>
      <c r="N71" s="106">
        <f t="shared" si="2"/>
        <v>1</v>
      </c>
      <c r="O71" s="101">
        <f t="shared" si="2"/>
        <v>8267</v>
      </c>
      <c r="P71" s="101">
        <f t="shared" si="2"/>
        <v>4134</v>
      </c>
      <c r="Q71" s="101">
        <f t="shared" si="2"/>
        <v>4133</v>
      </c>
      <c r="R71" s="101">
        <v>1</v>
      </c>
      <c r="S71" s="101">
        <v>8267</v>
      </c>
    </row>
    <row r="72" spans="2:19" ht="26.25">
      <c r="B72" s="7">
        <v>50</v>
      </c>
      <c r="C72" s="26" t="s">
        <v>339</v>
      </c>
      <c r="D72" s="28" t="s">
        <v>14</v>
      </c>
      <c r="E72" s="27" t="s">
        <v>337</v>
      </c>
      <c r="F72" s="26" t="s">
        <v>340</v>
      </c>
      <c r="G72" s="9">
        <v>1</v>
      </c>
      <c r="H72" s="10">
        <v>895</v>
      </c>
      <c r="I72" s="19">
        <v>448</v>
      </c>
      <c r="J72" s="33">
        <v>447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2"/>
        <v>1</v>
      </c>
      <c r="O72" s="9">
        <f t="shared" si="2"/>
        <v>895</v>
      </c>
      <c r="P72" s="9">
        <f t="shared" si="2"/>
        <v>448</v>
      </c>
      <c r="Q72" s="9">
        <f t="shared" si="2"/>
        <v>447</v>
      </c>
      <c r="R72" s="9">
        <v>1</v>
      </c>
      <c r="S72" s="9">
        <v>895</v>
      </c>
    </row>
    <row r="73" spans="2:19" ht="27" thickBot="1">
      <c r="B73" s="7">
        <v>51</v>
      </c>
      <c r="C73" s="26" t="s">
        <v>341</v>
      </c>
      <c r="D73" s="28" t="s">
        <v>14</v>
      </c>
      <c r="E73" s="27" t="s">
        <v>337</v>
      </c>
      <c r="F73" s="26" t="s">
        <v>342</v>
      </c>
      <c r="G73" s="9">
        <v>1</v>
      </c>
      <c r="H73" s="10">
        <v>368</v>
      </c>
      <c r="I73" s="19">
        <v>184</v>
      </c>
      <c r="J73" s="33">
        <v>184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2"/>
        <v>1</v>
      </c>
      <c r="O73" s="9">
        <f t="shared" si="2"/>
        <v>368</v>
      </c>
      <c r="P73" s="9">
        <f t="shared" si="2"/>
        <v>184</v>
      </c>
      <c r="Q73" s="9">
        <f t="shared" si="2"/>
        <v>184</v>
      </c>
      <c r="R73" s="9">
        <v>1</v>
      </c>
      <c r="S73" s="9">
        <v>368</v>
      </c>
    </row>
    <row r="74" spans="2:10" ht="13.5" thickBot="1">
      <c r="B74" s="11"/>
      <c r="C74" s="12" t="s">
        <v>343</v>
      </c>
      <c r="D74" s="23" t="s">
        <v>9</v>
      </c>
      <c r="E74" s="24" t="s">
        <v>9</v>
      </c>
      <c r="F74" s="24" t="s">
        <v>9</v>
      </c>
      <c r="G74" s="13">
        <f>SUM(Батфа!N53:N73)</f>
        <v>20</v>
      </c>
      <c r="H74" s="14">
        <f>SUM(Батфа!O53:O73)</f>
        <v>26933.98</v>
      </c>
      <c r="I74" s="20">
        <f>SUM(Батфа!P53:P73)</f>
        <v>13469</v>
      </c>
      <c r="J74" s="34">
        <f>SUM(Батфа!Q53:Q73)</f>
        <v>13464.98</v>
      </c>
    </row>
    <row r="75" spans="2:10" ht="15" thickBot="1">
      <c r="B75" s="134" t="s">
        <v>344</v>
      </c>
      <c r="C75" s="135"/>
      <c r="D75" s="6"/>
      <c r="E75" s="6"/>
      <c r="F75" s="6"/>
      <c r="G75" s="6"/>
      <c r="H75" s="6"/>
      <c r="I75" s="6"/>
      <c r="J75" s="32"/>
    </row>
    <row r="76" spans="2:19" ht="26.25">
      <c r="B76" s="7">
        <v>52</v>
      </c>
      <c r="C76" s="26" t="s">
        <v>345</v>
      </c>
      <c r="D76" s="28" t="s">
        <v>14</v>
      </c>
      <c r="E76" s="27" t="s">
        <v>337</v>
      </c>
      <c r="F76" s="26" t="s">
        <v>346</v>
      </c>
      <c r="G76" s="9">
        <v>7</v>
      </c>
      <c r="H76" s="10">
        <v>8.82</v>
      </c>
      <c r="I76" s="19">
        <v>7</v>
      </c>
      <c r="J76" s="33">
        <v>1.82</v>
      </c>
      <c r="K76" s="29">
        <v>1</v>
      </c>
      <c r="L76" s="10" t="e">
        <f>#REF!</f>
        <v>#REF!</v>
      </c>
      <c r="M76" s="9" t="e">
        <f>#REF!</f>
        <v>#REF!</v>
      </c>
      <c r="N76" s="8">
        <f aca="true" t="shared" si="3" ref="N76:Q78">G76</f>
        <v>7</v>
      </c>
      <c r="O76" s="9">
        <f t="shared" si="3"/>
        <v>8.82</v>
      </c>
      <c r="P76" s="9">
        <f t="shared" si="3"/>
        <v>7</v>
      </c>
      <c r="Q76" s="9">
        <f t="shared" si="3"/>
        <v>1.82</v>
      </c>
      <c r="R76" s="9">
        <v>7</v>
      </c>
      <c r="S76" s="9">
        <v>8.82</v>
      </c>
    </row>
    <row r="77" spans="2:19" ht="26.25">
      <c r="B77" s="7">
        <v>53</v>
      </c>
      <c r="C77" s="26" t="s">
        <v>347</v>
      </c>
      <c r="D77" s="28" t="s">
        <v>14</v>
      </c>
      <c r="E77" s="27" t="s">
        <v>337</v>
      </c>
      <c r="F77" s="26" t="s">
        <v>348</v>
      </c>
      <c r="G77" s="9">
        <v>2</v>
      </c>
      <c r="H77" s="10">
        <v>0.5800000000000001</v>
      </c>
      <c r="I77" s="19"/>
      <c r="J77" s="33">
        <v>0.5800000000000001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3"/>
        <v>2</v>
      </c>
      <c r="O77" s="9">
        <f t="shared" si="3"/>
        <v>0.5800000000000001</v>
      </c>
      <c r="P77" s="9">
        <f t="shared" si="3"/>
        <v>0</v>
      </c>
      <c r="Q77" s="9">
        <f t="shared" si="3"/>
        <v>0.5800000000000001</v>
      </c>
      <c r="R77" s="9">
        <v>2</v>
      </c>
      <c r="S77" s="9">
        <v>0.5800000000000001</v>
      </c>
    </row>
    <row r="78" spans="2:19" ht="27" thickBot="1">
      <c r="B78" s="7">
        <v>54</v>
      </c>
      <c r="C78" s="26" t="s">
        <v>349</v>
      </c>
      <c r="D78" s="28" t="s">
        <v>14</v>
      </c>
      <c r="E78" s="27" t="s">
        <v>337</v>
      </c>
      <c r="F78" s="26" t="s">
        <v>350</v>
      </c>
      <c r="G78" s="9">
        <v>3</v>
      </c>
      <c r="H78" s="10">
        <v>4.86</v>
      </c>
      <c r="I78" s="19">
        <v>3</v>
      </c>
      <c r="J78" s="33">
        <v>1.86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3"/>
        <v>3</v>
      </c>
      <c r="O78" s="9">
        <f t="shared" si="3"/>
        <v>4.86</v>
      </c>
      <c r="P78" s="9">
        <f t="shared" si="3"/>
        <v>3</v>
      </c>
      <c r="Q78" s="9">
        <f t="shared" si="3"/>
        <v>1.86</v>
      </c>
      <c r="R78" s="9">
        <v>3</v>
      </c>
      <c r="S78" s="9">
        <v>4.86</v>
      </c>
    </row>
    <row r="79" spans="2:10" ht="13.5" thickBot="1">
      <c r="B79" s="11"/>
      <c r="C79" s="12" t="s">
        <v>351</v>
      </c>
      <c r="D79" s="23" t="s">
        <v>9</v>
      </c>
      <c r="E79" s="24" t="s">
        <v>9</v>
      </c>
      <c r="F79" s="24" t="s">
        <v>9</v>
      </c>
      <c r="G79" s="13">
        <f>SUM(Батфа!N75:N78)</f>
        <v>12</v>
      </c>
      <c r="H79" s="14">
        <f>SUM(Батфа!O75:O78)</f>
        <v>14.260000000000002</v>
      </c>
      <c r="I79" s="20">
        <f>SUM(Батфа!P75:P78)</f>
        <v>10</v>
      </c>
      <c r="J79" s="34">
        <f>SUM(Батфа!Q75:Q78)</f>
        <v>4.260000000000001</v>
      </c>
    </row>
    <row r="80" spans="2:10" ht="15" thickBot="1">
      <c r="B80" s="134" t="s">
        <v>158</v>
      </c>
      <c r="C80" s="135"/>
      <c r="D80" s="6"/>
      <c r="E80" s="6"/>
      <c r="F80" s="6"/>
      <c r="G80" s="6"/>
      <c r="H80" s="6"/>
      <c r="I80" s="6"/>
      <c r="J80" s="32"/>
    </row>
    <row r="81" spans="2:19" ht="53.25" thickBot="1">
      <c r="B81" s="7">
        <v>55</v>
      </c>
      <c r="C81" s="26" t="s">
        <v>352</v>
      </c>
      <c r="D81" s="28" t="s">
        <v>14</v>
      </c>
      <c r="E81" s="27" t="s">
        <v>353</v>
      </c>
      <c r="F81" s="26" t="s">
        <v>354</v>
      </c>
      <c r="G81" s="9">
        <v>1</v>
      </c>
      <c r="H81" s="10">
        <v>516196.32</v>
      </c>
      <c r="I81" s="19">
        <v>165920.13</v>
      </c>
      <c r="J81" s="33">
        <v>350276.19</v>
      </c>
      <c r="K81" s="29">
        <v>1</v>
      </c>
      <c r="L81" s="10" t="e">
        <f>#REF!</f>
        <v>#REF!</v>
      </c>
      <c r="M81" s="9" t="e">
        <f>#REF!</f>
        <v>#REF!</v>
      </c>
      <c r="N81" s="8">
        <f>G81</f>
        <v>1</v>
      </c>
      <c r="O81" s="9">
        <f>H81</f>
        <v>516196.32</v>
      </c>
      <c r="P81" s="9">
        <f>I81</f>
        <v>165920.13</v>
      </c>
      <c r="Q81" s="9">
        <f>J81</f>
        <v>350276.19</v>
      </c>
      <c r="R81" s="9">
        <v>1</v>
      </c>
      <c r="S81" s="9"/>
    </row>
    <row r="82" spans="2:10" ht="13.5" thickBot="1">
      <c r="B82" s="11"/>
      <c r="C82" s="12" t="s">
        <v>355</v>
      </c>
      <c r="D82" s="23" t="s">
        <v>9</v>
      </c>
      <c r="E82" s="24" t="s">
        <v>9</v>
      </c>
      <c r="F82" s="24" t="s">
        <v>9</v>
      </c>
      <c r="G82" s="9">
        <v>1</v>
      </c>
      <c r="H82" s="10">
        <v>516196.32</v>
      </c>
      <c r="I82" s="19">
        <v>165920.13</v>
      </c>
      <c r="J82" s="33">
        <v>350276.19</v>
      </c>
    </row>
    <row r="83" spans="2:10" ht="13.5" thickBot="1">
      <c r="B83" s="11"/>
      <c r="C83" s="12" t="s">
        <v>156</v>
      </c>
      <c r="D83" s="23" t="s">
        <v>9</v>
      </c>
      <c r="E83" s="24" t="s">
        <v>9</v>
      </c>
      <c r="F83" s="24" t="s">
        <v>9</v>
      </c>
      <c r="G83" s="13">
        <f>G81+G79+G74+G52+G45</f>
        <v>64</v>
      </c>
      <c r="H83" s="13">
        <f>H81+H79+H74+H52+H45</f>
        <v>626216.3200000001</v>
      </c>
      <c r="I83" s="13">
        <f>I81+I79+I74+I52+I45</f>
        <v>238436.34</v>
      </c>
      <c r="J83" s="13">
        <f>J81+J79+J74+J52+J45</f>
        <v>387779.98</v>
      </c>
    </row>
    <row r="86" spans="3:6" ht="12.75">
      <c r="C86" s="132" t="s">
        <v>779</v>
      </c>
      <c r="D86" s="132"/>
      <c r="E86" s="132"/>
      <c r="F86" s="132"/>
    </row>
  </sheetData>
  <sheetProtection/>
  <mergeCells count="15">
    <mergeCell ref="B80:C80"/>
    <mergeCell ref="C86:F86"/>
    <mergeCell ref="E17:G17"/>
    <mergeCell ref="B18:C18"/>
    <mergeCell ref="B46:C46"/>
    <mergeCell ref="B53:C53"/>
    <mergeCell ref="B75:C75"/>
    <mergeCell ref="C10:I10"/>
    <mergeCell ref="C11:I11"/>
    <mergeCell ref="C12:I12"/>
    <mergeCell ref="B14:B15"/>
    <mergeCell ref="C14:C15"/>
    <mergeCell ref="D14:D15"/>
    <mergeCell ref="E14:E15"/>
    <mergeCell ref="G14:J14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T45"/>
  <sheetViews>
    <sheetView showGridLines="0" view="pageBreakPreview" zoomScale="85" zoomScaleSheetLayoutView="85" zoomScalePageLayoutView="0" workbookViewId="0" topLeftCell="A1">
      <selection activeCell="I7" sqref="I7"/>
    </sheetView>
  </sheetViews>
  <sheetFormatPr defaultColWidth="9.00390625" defaultRowHeight="12.75" customHeight="1"/>
  <cols>
    <col min="2" max="2" width="5.625" style="0" customWidth="1"/>
    <col min="3" max="3" width="45.375" style="0" customWidth="1"/>
    <col min="4" max="4" width="8.00390625" style="0" customWidth="1"/>
    <col min="5" max="5" width="15.00390625" style="0" customWidth="1"/>
    <col min="6" max="6" width="25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7" ht="12.75">
      <c r="I7" t="s">
        <v>845</v>
      </c>
    </row>
    <row r="8" ht="12.75">
      <c r="I8" t="s">
        <v>770</v>
      </c>
    </row>
    <row r="9" ht="12.75">
      <c r="I9" t="s">
        <v>771</v>
      </c>
    </row>
    <row r="11" spans="5:6" ht="13.5">
      <c r="E11" s="136" t="s">
        <v>150</v>
      </c>
      <c r="F11" s="137"/>
    </row>
    <row r="12" spans="3:9" ht="15">
      <c r="C12" s="138" t="s">
        <v>151</v>
      </c>
      <c r="D12" s="138"/>
      <c r="E12" s="138"/>
      <c r="F12" s="138"/>
      <c r="G12" s="138"/>
      <c r="H12" s="138"/>
      <c r="I12" s="138"/>
    </row>
    <row r="13" spans="2:9" ht="15.75" thickBot="1">
      <c r="B13" s="15"/>
      <c r="C13" s="138" t="s">
        <v>152</v>
      </c>
      <c r="D13" s="138"/>
      <c r="E13" s="138"/>
      <c r="F13" s="138"/>
      <c r="G13" s="138"/>
      <c r="H13" s="138"/>
      <c r="I13" s="138"/>
    </row>
    <row r="14" spans="2:20" ht="13.5" thickBot="1">
      <c r="B14" s="139" t="s">
        <v>0</v>
      </c>
      <c r="C14" s="141" t="s">
        <v>3</v>
      </c>
      <c r="D14" s="141" t="s">
        <v>10</v>
      </c>
      <c r="E14" s="141" t="s">
        <v>4</v>
      </c>
      <c r="F14" s="41" t="s">
        <v>1</v>
      </c>
      <c r="G14" s="143" t="s">
        <v>149</v>
      </c>
      <c r="H14" s="144"/>
      <c r="I14" s="144"/>
      <c r="J14" s="145"/>
      <c r="T14" s="1"/>
    </row>
    <row r="15" spans="2:10" ht="158.25" thickBot="1">
      <c r="B15" s="140"/>
      <c r="C15" s="142"/>
      <c r="D15" s="142"/>
      <c r="E15" s="142"/>
      <c r="F15" s="16" t="s">
        <v>5</v>
      </c>
      <c r="G15" s="43" t="s">
        <v>2</v>
      </c>
      <c r="H15" s="44" t="s">
        <v>356</v>
      </c>
      <c r="I15" s="45" t="s">
        <v>257</v>
      </c>
      <c r="J15" s="46" t="s">
        <v>357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47">
        <v>9</v>
      </c>
    </row>
    <row r="17" spans="2:10" ht="15.75" thickBot="1">
      <c r="B17" s="38"/>
      <c r="C17" s="39"/>
      <c r="D17" s="39"/>
      <c r="E17" s="133" t="s">
        <v>790</v>
      </c>
      <c r="F17" s="133"/>
      <c r="G17" s="39"/>
      <c r="H17" s="39"/>
      <c r="I17" s="39"/>
      <c r="J17" s="47"/>
    </row>
    <row r="18" spans="2:10" ht="15" thickBot="1">
      <c r="B18" s="134" t="s">
        <v>153</v>
      </c>
      <c r="C18" s="135"/>
      <c r="D18" s="6"/>
      <c r="E18" s="6"/>
      <c r="F18" s="6"/>
      <c r="G18" s="6"/>
      <c r="H18" s="6"/>
      <c r="I18" s="6"/>
      <c r="J18" s="48"/>
    </row>
    <row r="19" spans="2:19" ht="39.75" thickBot="1">
      <c r="B19" s="7">
        <v>1</v>
      </c>
      <c r="C19" s="26" t="s">
        <v>798</v>
      </c>
      <c r="D19" s="28" t="s">
        <v>14</v>
      </c>
      <c r="E19" s="27" t="s">
        <v>799</v>
      </c>
      <c r="F19" s="94" t="s">
        <v>673</v>
      </c>
      <c r="G19" s="92">
        <v>1</v>
      </c>
      <c r="H19" s="95">
        <v>2500</v>
      </c>
      <c r="I19" s="92">
        <v>2500</v>
      </c>
      <c r="J19" s="92">
        <v>0</v>
      </c>
      <c r="K19" s="29">
        <v>1</v>
      </c>
      <c r="L19" s="10" t="e">
        <f>#REF!</f>
        <v>#REF!</v>
      </c>
      <c r="M19" s="9" t="e">
        <f>#REF!</f>
        <v>#REF!</v>
      </c>
      <c r="N19" s="8">
        <f>G19</f>
        <v>1</v>
      </c>
      <c r="O19" s="9">
        <f>H19</f>
        <v>2500</v>
      </c>
      <c r="P19" s="9">
        <f>I19</f>
        <v>2500</v>
      </c>
      <c r="Q19" s="9">
        <f>J19</f>
        <v>0</v>
      </c>
      <c r="R19" s="9">
        <v>1</v>
      </c>
      <c r="S19" s="9">
        <v>2500</v>
      </c>
    </row>
    <row r="20" spans="2:10" ht="13.5" thickBot="1">
      <c r="B20" s="11"/>
      <c r="C20" s="12" t="s">
        <v>800</v>
      </c>
      <c r="D20" s="23" t="s">
        <v>9</v>
      </c>
      <c r="E20" s="24" t="s">
        <v>9</v>
      </c>
      <c r="F20" s="96" t="s">
        <v>9</v>
      </c>
      <c r="G20" s="95">
        <f>SUM(Тийглаш!N19:N19)</f>
        <v>1</v>
      </c>
      <c r="H20" s="92">
        <f>SUM(Тийглаш!O19:O19)</f>
        <v>2500</v>
      </c>
      <c r="I20" s="92">
        <f>SUM(Тийглаш!P19:P19)</f>
        <v>2500</v>
      </c>
      <c r="J20" s="92">
        <f>SUM(Тийглаш!Q19:Q19)</f>
        <v>0</v>
      </c>
    </row>
    <row r="21" spans="2:10" ht="15" thickBot="1">
      <c r="B21" s="134" t="s">
        <v>154</v>
      </c>
      <c r="C21" s="135"/>
      <c r="D21" s="6"/>
      <c r="E21" s="6"/>
      <c r="F21" s="6"/>
      <c r="G21" s="6"/>
      <c r="H21" s="6"/>
      <c r="I21" s="6"/>
      <c r="J21" s="48"/>
    </row>
    <row r="22" spans="2:19" ht="26.25">
      <c r="B22" s="7">
        <v>2</v>
      </c>
      <c r="C22" s="26" t="s">
        <v>78</v>
      </c>
      <c r="D22" s="28" t="s">
        <v>14</v>
      </c>
      <c r="E22" s="27" t="s">
        <v>79</v>
      </c>
      <c r="F22" s="94" t="s">
        <v>801</v>
      </c>
      <c r="G22" s="92">
        <v>1</v>
      </c>
      <c r="H22" s="95">
        <v>460</v>
      </c>
      <c r="I22" s="92">
        <v>230</v>
      </c>
      <c r="J22" s="92">
        <v>230</v>
      </c>
      <c r="K22" s="29">
        <v>1</v>
      </c>
      <c r="L22" s="10" t="e">
        <f>#REF!</f>
        <v>#REF!</v>
      </c>
      <c r="M22" s="9" t="e">
        <f>#REF!</f>
        <v>#REF!</v>
      </c>
      <c r="N22" s="8">
        <f aca="true" t="shared" si="0" ref="N22:Q43">G22</f>
        <v>1</v>
      </c>
      <c r="O22" s="9">
        <f t="shared" si="0"/>
        <v>460</v>
      </c>
      <c r="P22" s="9">
        <f t="shared" si="0"/>
        <v>230</v>
      </c>
      <c r="Q22" s="9">
        <f t="shared" si="0"/>
        <v>230</v>
      </c>
      <c r="R22" s="9">
        <v>1</v>
      </c>
      <c r="S22" s="9">
        <v>460</v>
      </c>
    </row>
    <row r="23" spans="2:19" ht="26.25">
      <c r="B23" s="7">
        <v>3</v>
      </c>
      <c r="C23" s="26" t="s">
        <v>78</v>
      </c>
      <c r="D23" s="28" t="s">
        <v>14</v>
      </c>
      <c r="E23" s="27" t="s">
        <v>79</v>
      </c>
      <c r="F23" s="94" t="s">
        <v>802</v>
      </c>
      <c r="G23" s="92">
        <v>1</v>
      </c>
      <c r="H23" s="95">
        <v>460</v>
      </c>
      <c r="I23" s="92">
        <v>230</v>
      </c>
      <c r="J23" s="92">
        <v>230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460</v>
      </c>
      <c r="P23" s="9">
        <f t="shared" si="0"/>
        <v>230</v>
      </c>
      <c r="Q23" s="9">
        <f t="shared" si="0"/>
        <v>230</v>
      </c>
      <c r="R23" s="9">
        <v>1</v>
      </c>
      <c r="S23" s="9">
        <v>460</v>
      </c>
    </row>
    <row r="24" spans="2:19" ht="39">
      <c r="B24" s="7">
        <v>4</v>
      </c>
      <c r="C24" s="26" t="s">
        <v>803</v>
      </c>
      <c r="D24" s="28" t="s">
        <v>14</v>
      </c>
      <c r="E24" s="27" t="s">
        <v>804</v>
      </c>
      <c r="F24" s="94" t="s">
        <v>805</v>
      </c>
      <c r="G24" s="92">
        <v>1</v>
      </c>
      <c r="H24" s="95">
        <v>370</v>
      </c>
      <c r="I24" s="92">
        <v>185</v>
      </c>
      <c r="J24" s="92">
        <v>185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370</v>
      </c>
      <c r="P24" s="9">
        <f t="shared" si="0"/>
        <v>185</v>
      </c>
      <c r="Q24" s="9">
        <f t="shared" si="0"/>
        <v>185</v>
      </c>
      <c r="R24" s="9">
        <v>1</v>
      </c>
      <c r="S24" s="9">
        <v>370</v>
      </c>
    </row>
    <row r="25" spans="2:19" ht="39">
      <c r="B25" s="7">
        <v>5</v>
      </c>
      <c r="C25" s="26" t="s">
        <v>806</v>
      </c>
      <c r="D25" s="28" t="s">
        <v>14</v>
      </c>
      <c r="E25" s="27" t="s">
        <v>804</v>
      </c>
      <c r="F25" s="94" t="s">
        <v>807</v>
      </c>
      <c r="G25" s="92">
        <v>1</v>
      </c>
      <c r="H25" s="95">
        <v>370</v>
      </c>
      <c r="I25" s="92">
        <v>185</v>
      </c>
      <c r="J25" s="92">
        <v>185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370</v>
      </c>
      <c r="P25" s="9">
        <f t="shared" si="0"/>
        <v>185</v>
      </c>
      <c r="Q25" s="9">
        <f t="shared" si="0"/>
        <v>185</v>
      </c>
      <c r="R25" s="9">
        <v>1</v>
      </c>
      <c r="S25" s="9">
        <v>370</v>
      </c>
    </row>
    <row r="26" spans="2:19" ht="39">
      <c r="B26" s="7">
        <v>6</v>
      </c>
      <c r="C26" s="26" t="s">
        <v>240</v>
      </c>
      <c r="D26" s="28" t="s">
        <v>14</v>
      </c>
      <c r="E26" s="27" t="s">
        <v>79</v>
      </c>
      <c r="F26" s="94" t="s">
        <v>808</v>
      </c>
      <c r="G26" s="92">
        <v>1</v>
      </c>
      <c r="H26" s="95">
        <v>1700</v>
      </c>
      <c r="I26" s="92">
        <v>850</v>
      </c>
      <c r="J26" s="92">
        <v>850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1700</v>
      </c>
      <c r="P26" s="9">
        <f t="shared" si="0"/>
        <v>850</v>
      </c>
      <c r="Q26" s="9">
        <f t="shared" si="0"/>
        <v>850</v>
      </c>
      <c r="R26" s="9">
        <v>1</v>
      </c>
      <c r="S26" s="9">
        <v>1700</v>
      </c>
    </row>
    <row r="27" spans="2:19" ht="26.25">
      <c r="B27" s="7">
        <v>7</v>
      </c>
      <c r="C27" s="26" t="s">
        <v>327</v>
      </c>
      <c r="D27" s="28" t="s">
        <v>14</v>
      </c>
      <c r="E27" s="27" t="s">
        <v>72</v>
      </c>
      <c r="F27" s="94" t="s">
        <v>809</v>
      </c>
      <c r="G27" s="92">
        <v>1</v>
      </c>
      <c r="H27" s="95">
        <v>250</v>
      </c>
      <c r="I27" s="92">
        <v>125</v>
      </c>
      <c r="J27" s="92">
        <v>125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0"/>
        <v>250</v>
      </c>
      <c r="P27" s="9">
        <f t="shared" si="0"/>
        <v>125</v>
      </c>
      <c r="Q27" s="9">
        <f t="shared" si="0"/>
        <v>125</v>
      </c>
      <c r="R27" s="9">
        <v>1</v>
      </c>
      <c r="S27" s="9">
        <v>250</v>
      </c>
    </row>
    <row r="28" spans="2:19" ht="26.25">
      <c r="B28" s="7">
        <v>8</v>
      </c>
      <c r="C28" s="26" t="s">
        <v>810</v>
      </c>
      <c r="D28" s="28" t="s">
        <v>14</v>
      </c>
      <c r="E28" s="27" t="s">
        <v>337</v>
      </c>
      <c r="F28" s="94" t="s">
        <v>811</v>
      </c>
      <c r="G28" s="92">
        <v>1</v>
      </c>
      <c r="H28" s="95">
        <v>1000</v>
      </c>
      <c r="I28" s="92">
        <v>500</v>
      </c>
      <c r="J28" s="92">
        <v>500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1000</v>
      </c>
      <c r="P28" s="9">
        <f t="shared" si="0"/>
        <v>500</v>
      </c>
      <c r="Q28" s="9">
        <f t="shared" si="0"/>
        <v>500</v>
      </c>
      <c r="R28" s="9">
        <v>1</v>
      </c>
      <c r="S28" s="9">
        <v>1000</v>
      </c>
    </row>
    <row r="29" spans="2:19" ht="26.25">
      <c r="B29" s="7">
        <v>9</v>
      </c>
      <c r="C29" s="26" t="s">
        <v>812</v>
      </c>
      <c r="D29" s="28" t="s">
        <v>14</v>
      </c>
      <c r="E29" s="27" t="s">
        <v>337</v>
      </c>
      <c r="F29" s="94" t="s">
        <v>813</v>
      </c>
      <c r="G29" s="92">
        <v>1</v>
      </c>
      <c r="H29" s="95">
        <v>490</v>
      </c>
      <c r="I29" s="92">
        <v>245</v>
      </c>
      <c r="J29" s="92">
        <v>245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490</v>
      </c>
      <c r="P29" s="9">
        <f t="shared" si="0"/>
        <v>245</v>
      </c>
      <c r="Q29" s="9">
        <f t="shared" si="0"/>
        <v>245</v>
      </c>
      <c r="R29" s="9">
        <v>1</v>
      </c>
      <c r="S29" s="9">
        <v>490</v>
      </c>
    </row>
    <row r="30" spans="2:19" ht="26.25">
      <c r="B30" s="7">
        <v>10</v>
      </c>
      <c r="C30" s="26" t="s">
        <v>814</v>
      </c>
      <c r="D30" s="28" t="s">
        <v>14</v>
      </c>
      <c r="E30" s="27" t="s">
        <v>337</v>
      </c>
      <c r="F30" s="94" t="s">
        <v>815</v>
      </c>
      <c r="G30" s="92">
        <v>1</v>
      </c>
      <c r="H30" s="95">
        <v>43.24</v>
      </c>
      <c r="I30" s="92">
        <v>22</v>
      </c>
      <c r="J30" s="92">
        <v>21.240000000000002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43.24</v>
      </c>
      <c r="P30" s="9">
        <f t="shared" si="0"/>
        <v>22</v>
      </c>
      <c r="Q30" s="9">
        <f t="shared" si="0"/>
        <v>21.240000000000002</v>
      </c>
      <c r="R30" s="9">
        <v>1</v>
      </c>
      <c r="S30" s="9">
        <v>43.24</v>
      </c>
    </row>
    <row r="31" spans="2:19" ht="26.25">
      <c r="B31" s="7">
        <v>11</v>
      </c>
      <c r="C31" s="26" t="s">
        <v>816</v>
      </c>
      <c r="D31" s="28" t="s">
        <v>14</v>
      </c>
      <c r="E31" s="27" t="s">
        <v>337</v>
      </c>
      <c r="F31" s="94" t="s">
        <v>817</v>
      </c>
      <c r="G31" s="92">
        <v>2</v>
      </c>
      <c r="H31" s="95">
        <v>81.60000000000001</v>
      </c>
      <c r="I31" s="92">
        <v>40</v>
      </c>
      <c r="J31" s="92">
        <v>41.6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2</v>
      </c>
      <c r="O31" s="9">
        <f t="shared" si="0"/>
        <v>81.60000000000001</v>
      </c>
      <c r="P31" s="9">
        <f t="shared" si="0"/>
        <v>40</v>
      </c>
      <c r="Q31" s="9">
        <f t="shared" si="0"/>
        <v>41.6</v>
      </c>
      <c r="R31" s="9">
        <v>2</v>
      </c>
      <c r="S31" s="9">
        <v>81.60000000000001</v>
      </c>
    </row>
    <row r="32" spans="2:19" ht="26.25">
      <c r="B32" s="7">
        <v>12</v>
      </c>
      <c r="C32" s="26" t="s">
        <v>818</v>
      </c>
      <c r="D32" s="28" t="s">
        <v>14</v>
      </c>
      <c r="E32" s="27" t="s">
        <v>337</v>
      </c>
      <c r="F32" s="94" t="s">
        <v>819</v>
      </c>
      <c r="G32" s="92">
        <v>1</v>
      </c>
      <c r="H32" s="95">
        <v>14.8</v>
      </c>
      <c r="I32" s="92">
        <v>7</v>
      </c>
      <c r="J32" s="92">
        <v>7.800000000000001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0"/>
        <v>14.8</v>
      </c>
      <c r="P32" s="9">
        <f t="shared" si="0"/>
        <v>7</v>
      </c>
      <c r="Q32" s="9">
        <f t="shared" si="0"/>
        <v>7.800000000000001</v>
      </c>
      <c r="R32" s="9">
        <v>1</v>
      </c>
      <c r="S32" s="9">
        <v>14.8</v>
      </c>
    </row>
    <row r="33" spans="2:19" ht="26.25">
      <c r="B33" s="7">
        <v>13</v>
      </c>
      <c r="C33" s="26" t="s">
        <v>820</v>
      </c>
      <c r="D33" s="28" t="s">
        <v>14</v>
      </c>
      <c r="E33" s="27" t="s">
        <v>337</v>
      </c>
      <c r="F33" s="94" t="s">
        <v>821</v>
      </c>
      <c r="G33" s="92">
        <v>1</v>
      </c>
      <c r="H33" s="95">
        <v>13</v>
      </c>
      <c r="I33" s="92">
        <v>7</v>
      </c>
      <c r="J33" s="92">
        <v>6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0"/>
        <v>13</v>
      </c>
      <c r="P33" s="9">
        <f t="shared" si="0"/>
        <v>7</v>
      </c>
      <c r="Q33" s="9">
        <f t="shared" si="0"/>
        <v>6</v>
      </c>
      <c r="R33" s="9">
        <v>1</v>
      </c>
      <c r="S33" s="9">
        <v>13</v>
      </c>
    </row>
    <row r="34" spans="2:19" ht="26.25">
      <c r="B34" s="7">
        <v>14</v>
      </c>
      <c r="C34" s="26" t="s">
        <v>822</v>
      </c>
      <c r="D34" s="28" t="s">
        <v>14</v>
      </c>
      <c r="E34" s="27" t="s">
        <v>337</v>
      </c>
      <c r="F34" s="94" t="s">
        <v>823</v>
      </c>
      <c r="G34" s="92">
        <v>1</v>
      </c>
      <c r="H34" s="95">
        <v>28.8</v>
      </c>
      <c r="I34" s="92">
        <v>14</v>
      </c>
      <c r="J34" s="92">
        <v>14.8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0"/>
        <v>28.8</v>
      </c>
      <c r="P34" s="9">
        <f t="shared" si="0"/>
        <v>14</v>
      </c>
      <c r="Q34" s="9">
        <f t="shared" si="0"/>
        <v>14.8</v>
      </c>
      <c r="R34" s="9">
        <v>1</v>
      </c>
      <c r="S34" s="9">
        <v>28.8</v>
      </c>
    </row>
    <row r="35" spans="2:19" ht="26.25">
      <c r="B35" s="7">
        <v>15</v>
      </c>
      <c r="C35" s="26" t="s">
        <v>824</v>
      </c>
      <c r="D35" s="28" t="s">
        <v>14</v>
      </c>
      <c r="E35" s="27" t="s">
        <v>337</v>
      </c>
      <c r="F35" s="94" t="s">
        <v>825</v>
      </c>
      <c r="G35" s="92">
        <v>1</v>
      </c>
      <c r="H35" s="95">
        <v>13.860000000000001</v>
      </c>
      <c r="I35" s="92">
        <v>7</v>
      </c>
      <c r="J35" s="92">
        <v>6.86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0"/>
        <v>13.860000000000001</v>
      </c>
      <c r="P35" s="9">
        <f t="shared" si="0"/>
        <v>7</v>
      </c>
      <c r="Q35" s="9">
        <f t="shared" si="0"/>
        <v>6.86</v>
      </c>
      <c r="R35" s="9">
        <v>1</v>
      </c>
      <c r="S35" s="9">
        <v>13.860000000000001</v>
      </c>
    </row>
    <row r="36" spans="2:19" ht="26.25">
      <c r="B36" s="7">
        <v>16</v>
      </c>
      <c r="C36" s="26" t="s">
        <v>826</v>
      </c>
      <c r="D36" s="28" t="s">
        <v>14</v>
      </c>
      <c r="E36" s="27" t="s">
        <v>337</v>
      </c>
      <c r="F36" s="94" t="s">
        <v>827</v>
      </c>
      <c r="G36" s="92">
        <v>1</v>
      </c>
      <c r="H36" s="95">
        <v>7.7</v>
      </c>
      <c r="I36" s="92">
        <v>4</v>
      </c>
      <c r="J36" s="92">
        <v>3.7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0"/>
        <v>1</v>
      </c>
      <c r="O36" s="9">
        <f t="shared" si="0"/>
        <v>7.7</v>
      </c>
      <c r="P36" s="9">
        <f t="shared" si="0"/>
        <v>4</v>
      </c>
      <c r="Q36" s="9">
        <f t="shared" si="0"/>
        <v>3.7</v>
      </c>
      <c r="R36" s="9">
        <v>1</v>
      </c>
      <c r="S36" s="9">
        <v>7.7</v>
      </c>
    </row>
    <row r="37" spans="2:19" ht="26.25">
      <c r="B37" s="7">
        <v>17</v>
      </c>
      <c r="C37" s="26" t="s">
        <v>828</v>
      </c>
      <c r="D37" s="28" t="s">
        <v>14</v>
      </c>
      <c r="E37" s="27" t="s">
        <v>337</v>
      </c>
      <c r="F37" s="94" t="s">
        <v>829</v>
      </c>
      <c r="G37" s="92">
        <v>1</v>
      </c>
      <c r="H37" s="95">
        <v>84</v>
      </c>
      <c r="I37" s="92">
        <v>42</v>
      </c>
      <c r="J37" s="92">
        <v>42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0"/>
        <v>1</v>
      </c>
      <c r="O37" s="9">
        <f t="shared" si="0"/>
        <v>84</v>
      </c>
      <c r="P37" s="9">
        <f t="shared" si="0"/>
        <v>42</v>
      </c>
      <c r="Q37" s="9">
        <f t="shared" si="0"/>
        <v>42</v>
      </c>
      <c r="R37" s="9">
        <v>1</v>
      </c>
      <c r="S37" s="9">
        <v>84</v>
      </c>
    </row>
    <row r="38" spans="2:19" ht="26.25">
      <c r="B38" s="7">
        <v>18</v>
      </c>
      <c r="C38" s="26" t="s">
        <v>830</v>
      </c>
      <c r="D38" s="28" t="s">
        <v>14</v>
      </c>
      <c r="E38" s="27" t="s">
        <v>337</v>
      </c>
      <c r="F38" s="94" t="s">
        <v>831</v>
      </c>
      <c r="G38" s="92">
        <v>1</v>
      </c>
      <c r="H38" s="95">
        <v>11.4</v>
      </c>
      <c r="I38" s="92">
        <v>6</v>
      </c>
      <c r="J38" s="92">
        <v>5.4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0"/>
        <v>1</v>
      </c>
      <c r="O38" s="9">
        <f t="shared" si="0"/>
        <v>11.4</v>
      </c>
      <c r="P38" s="9">
        <f t="shared" si="0"/>
        <v>6</v>
      </c>
      <c r="Q38" s="9">
        <f t="shared" si="0"/>
        <v>5.4</v>
      </c>
      <c r="R38" s="9">
        <v>1</v>
      </c>
      <c r="S38" s="9">
        <v>11.4</v>
      </c>
    </row>
    <row r="39" spans="2:19" ht="26.25">
      <c r="B39" s="7">
        <v>19</v>
      </c>
      <c r="C39" s="26" t="s">
        <v>832</v>
      </c>
      <c r="D39" s="28" t="s">
        <v>14</v>
      </c>
      <c r="E39" s="27" t="s">
        <v>337</v>
      </c>
      <c r="F39" s="94" t="s">
        <v>833</v>
      </c>
      <c r="G39" s="92">
        <v>1</v>
      </c>
      <c r="H39" s="95">
        <v>32</v>
      </c>
      <c r="I39" s="92">
        <v>16</v>
      </c>
      <c r="J39" s="92">
        <v>16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0"/>
        <v>1</v>
      </c>
      <c r="O39" s="9">
        <f t="shared" si="0"/>
        <v>32</v>
      </c>
      <c r="P39" s="9">
        <f t="shared" si="0"/>
        <v>16</v>
      </c>
      <c r="Q39" s="9">
        <f t="shared" si="0"/>
        <v>16</v>
      </c>
      <c r="R39" s="9">
        <v>1</v>
      </c>
      <c r="S39" s="9">
        <v>32</v>
      </c>
    </row>
    <row r="40" spans="2:19" ht="26.25">
      <c r="B40" s="7">
        <v>20</v>
      </c>
      <c r="C40" s="26" t="s">
        <v>834</v>
      </c>
      <c r="D40" s="28" t="s">
        <v>14</v>
      </c>
      <c r="E40" s="27" t="s">
        <v>337</v>
      </c>
      <c r="F40" s="94" t="s">
        <v>835</v>
      </c>
      <c r="G40" s="92">
        <v>1</v>
      </c>
      <c r="H40" s="95">
        <v>49</v>
      </c>
      <c r="I40" s="92">
        <v>25</v>
      </c>
      <c r="J40" s="92">
        <v>24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0"/>
        <v>1</v>
      </c>
      <c r="O40" s="9">
        <f t="shared" si="0"/>
        <v>49</v>
      </c>
      <c r="P40" s="9">
        <f t="shared" si="0"/>
        <v>25</v>
      </c>
      <c r="Q40" s="9">
        <f t="shared" si="0"/>
        <v>24</v>
      </c>
      <c r="R40" s="9">
        <v>1</v>
      </c>
      <c r="S40" s="9">
        <v>49</v>
      </c>
    </row>
    <row r="41" spans="2:19" ht="26.25">
      <c r="B41" s="7">
        <v>21</v>
      </c>
      <c r="C41" s="26" t="s">
        <v>836</v>
      </c>
      <c r="D41" s="28" t="s">
        <v>14</v>
      </c>
      <c r="E41" s="27" t="s">
        <v>337</v>
      </c>
      <c r="F41" s="94" t="s">
        <v>837</v>
      </c>
      <c r="G41" s="92">
        <v>1</v>
      </c>
      <c r="H41" s="95">
        <v>41.18</v>
      </c>
      <c r="I41" s="92">
        <v>21</v>
      </c>
      <c r="J41" s="92">
        <v>20.18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0"/>
        <v>1</v>
      </c>
      <c r="O41" s="9">
        <f t="shared" si="0"/>
        <v>41.18</v>
      </c>
      <c r="P41" s="9">
        <f t="shared" si="0"/>
        <v>21</v>
      </c>
      <c r="Q41" s="9">
        <f t="shared" si="0"/>
        <v>20.18</v>
      </c>
      <c r="R41" s="9">
        <v>1</v>
      </c>
      <c r="S41" s="9">
        <v>41.18</v>
      </c>
    </row>
    <row r="42" spans="2:19" ht="26.25">
      <c r="B42" s="7">
        <v>22</v>
      </c>
      <c r="C42" s="26" t="s">
        <v>838</v>
      </c>
      <c r="D42" s="28" t="s">
        <v>14</v>
      </c>
      <c r="E42" s="27" t="s">
        <v>337</v>
      </c>
      <c r="F42" s="94" t="s">
        <v>839</v>
      </c>
      <c r="G42" s="92">
        <v>1</v>
      </c>
      <c r="H42" s="95">
        <v>45.68</v>
      </c>
      <c r="I42" s="92">
        <v>23</v>
      </c>
      <c r="J42" s="92">
        <v>22.68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0"/>
        <v>1</v>
      </c>
      <c r="O42" s="9">
        <f t="shared" si="0"/>
        <v>45.68</v>
      </c>
      <c r="P42" s="9">
        <f t="shared" si="0"/>
        <v>23</v>
      </c>
      <c r="Q42" s="9">
        <f t="shared" si="0"/>
        <v>22.68</v>
      </c>
      <c r="R42" s="9">
        <v>1</v>
      </c>
      <c r="S42" s="9">
        <v>45.68</v>
      </c>
    </row>
    <row r="43" spans="2:19" ht="27" thickBot="1">
      <c r="B43" s="7">
        <v>23</v>
      </c>
      <c r="C43" s="26" t="s">
        <v>840</v>
      </c>
      <c r="D43" s="28" t="s">
        <v>14</v>
      </c>
      <c r="E43" s="27" t="s">
        <v>337</v>
      </c>
      <c r="F43" s="94" t="s">
        <v>841</v>
      </c>
      <c r="G43" s="92">
        <v>1</v>
      </c>
      <c r="H43" s="95">
        <v>21.36</v>
      </c>
      <c r="I43" s="92">
        <v>11</v>
      </c>
      <c r="J43" s="92">
        <v>10.360000000000001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0"/>
        <v>1</v>
      </c>
      <c r="O43" s="9">
        <f t="shared" si="0"/>
        <v>21.36</v>
      </c>
      <c r="P43" s="9">
        <f t="shared" si="0"/>
        <v>11</v>
      </c>
      <c r="Q43" s="9">
        <f t="shared" si="0"/>
        <v>10.360000000000001</v>
      </c>
      <c r="R43" s="9">
        <v>1</v>
      </c>
      <c r="S43" s="9">
        <v>21.36</v>
      </c>
    </row>
    <row r="44" spans="2:10" ht="13.5" thickBot="1">
      <c r="B44" s="11"/>
      <c r="C44" s="12" t="s">
        <v>842</v>
      </c>
      <c r="D44" s="23" t="s">
        <v>9</v>
      </c>
      <c r="E44" s="24" t="s">
        <v>9</v>
      </c>
      <c r="F44" s="96" t="s">
        <v>9</v>
      </c>
      <c r="G44" s="95">
        <f>SUM(G22:G43)</f>
        <v>23</v>
      </c>
      <c r="H44" s="95">
        <f>SUM(H22:H43)</f>
        <v>5587.62</v>
      </c>
      <c r="I44" s="95">
        <f>SUM(I22:I43)</f>
        <v>2795</v>
      </c>
      <c r="J44" s="95">
        <f>SUM(J22:J43)</f>
        <v>2792.62</v>
      </c>
    </row>
    <row r="45" spans="2:10" ht="13.5" thickBot="1">
      <c r="B45" s="11"/>
      <c r="C45" s="12" t="s">
        <v>843</v>
      </c>
      <c r="D45" s="23" t="s">
        <v>9</v>
      </c>
      <c r="E45" s="24" t="s">
        <v>9</v>
      </c>
      <c r="F45" s="96" t="s">
        <v>9</v>
      </c>
      <c r="G45" s="95">
        <f>SUM(Тийглаш!N19:N44)</f>
        <v>24</v>
      </c>
      <c r="H45" s="92">
        <f>SUM(Тийглаш!O19:O44)</f>
        <v>8087.62</v>
      </c>
      <c r="I45" s="92">
        <f>SUM(Тийглаш!P19:P44)</f>
        <v>5295</v>
      </c>
      <c r="J45" s="92">
        <f>SUM(Тийглаш!Q19:Q44)</f>
        <v>2792.62</v>
      </c>
    </row>
  </sheetData>
  <sheetProtection/>
  <mergeCells count="11">
    <mergeCell ref="G14:J14"/>
    <mergeCell ref="E17:F17"/>
    <mergeCell ref="B18:C18"/>
    <mergeCell ref="B21:C21"/>
    <mergeCell ref="E11:F11"/>
    <mergeCell ref="C12:I12"/>
    <mergeCell ref="C13:I13"/>
    <mergeCell ref="B14:B15"/>
    <mergeCell ref="C14:C15"/>
    <mergeCell ref="D14:D15"/>
    <mergeCell ref="E14:E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showGridLines="0" view="pageBreakPreview" zoomScale="106" zoomScaleSheetLayoutView="106" zoomScalePageLayoutView="0" workbookViewId="0" topLeftCell="A1">
      <selection activeCell="I6" sqref="I6"/>
    </sheetView>
  </sheetViews>
  <sheetFormatPr defaultColWidth="9.00390625" defaultRowHeight="12.75" customHeight="1"/>
  <cols>
    <col min="2" max="2" width="5.625" style="0" customWidth="1"/>
    <col min="3" max="3" width="24.375" style="0" customWidth="1"/>
    <col min="4" max="4" width="10.50390625" style="0" customWidth="1"/>
    <col min="5" max="5" width="15.00390625" style="0" customWidth="1"/>
    <col min="6" max="6" width="14.625" style="0" customWidth="1"/>
    <col min="7" max="7" width="9.50390625" style="0" customWidth="1"/>
    <col min="8" max="8" width="11.00390625" style="0" customWidth="1"/>
    <col min="9" max="9" width="15.125" style="0" customWidth="1"/>
    <col min="10" max="10" width="9.50390625" style="0" customWidth="1"/>
    <col min="11" max="19" width="9.125" style="0" hidden="1" customWidth="1"/>
  </cols>
  <sheetData>
    <row r="6" ht="12.75">
      <c r="I6" t="s">
        <v>846</v>
      </c>
    </row>
    <row r="7" ht="12.75">
      <c r="I7" t="s">
        <v>770</v>
      </c>
    </row>
    <row r="8" ht="12.75">
      <c r="I8" t="s">
        <v>771</v>
      </c>
    </row>
    <row r="10" ht="20.25" customHeight="1">
      <c r="E10" s="35" t="s">
        <v>150</v>
      </c>
    </row>
    <row r="11" spans="3:9" ht="12.75" customHeight="1">
      <c r="C11" s="138" t="s">
        <v>151</v>
      </c>
      <c r="D11" s="138"/>
      <c r="E11" s="138"/>
      <c r="F11" s="138"/>
      <c r="G11" s="138"/>
      <c r="H11" s="138"/>
      <c r="I11" s="138"/>
    </row>
    <row r="12" spans="3:9" ht="12.75" customHeight="1">
      <c r="C12" s="138" t="s">
        <v>152</v>
      </c>
      <c r="D12" s="138"/>
      <c r="E12" s="138"/>
      <c r="F12" s="138"/>
      <c r="G12" s="138"/>
      <c r="H12" s="138"/>
      <c r="I12" s="138"/>
    </row>
    <row r="13" ht="13.5" thickBot="1">
      <c r="B13" s="15"/>
    </row>
    <row r="14" spans="2:20" ht="36.75" customHeight="1">
      <c r="B14" s="139" t="s">
        <v>0</v>
      </c>
      <c r="C14" s="141" t="s">
        <v>3</v>
      </c>
      <c r="D14" s="141" t="s">
        <v>10</v>
      </c>
      <c r="E14" s="141" t="s">
        <v>4</v>
      </c>
      <c r="F14" s="25" t="s">
        <v>1</v>
      </c>
      <c r="G14" s="148" t="s">
        <v>149</v>
      </c>
      <c r="H14" s="149"/>
      <c r="I14" s="149"/>
      <c r="J14" s="150"/>
      <c r="T14" s="1"/>
    </row>
    <row r="15" spans="2:10" ht="92.25" customHeight="1" thickBot="1">
      <c r="B15" s="146"/>
      <c r="C15" s="147"/>
      <c r="D15" s="147"/>
      <c r="E15" s="147"/>
      <c r="F15" s="16" t="s">
        <v>5</v>
      </c>
      <c r="G15" s="17" t="s">
        <v>2</v>
      </c>
      <c r="H15" s="22" t="s">
        <v>502</v>
      </c>
      <c r="I15" s="21" t="s">
        <v>503</v>
      </c>
      <c r="J15" s="30" t="s">
        <v>504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31">
        <v>9</v>
      </c>
    </row>
    <row r="17" spans="2:10" ht="15.75" thickBot="1">
      <c r="B17" s="38"/>
      <c r="C17" s="39"/>
      <c r="D17" s="133" t="s">
        <v>505</v>
      </c>
      <c r="E17" s="133"/>
      <c r="F17" s="133"/>
      <c r="G17" s="133"/>
      <c r="H17" s="39"/>
      <c r="I17" s="39"/>
      <c r="J17" s="40"/>
    </row>
    <row r="18" spans="2:10" ht="15" customHeight="1" thickBot="1">
      <c r="B18" s="36" t="s">
        <v>153</v>
      </c>
      <c r="C18" s="51"/>
      <c r="D18" s="6"/>
      <c r="E18" s="6"/>
      <c r="F18" s="6"/>
      <c r="G18" s="6"/>
      <c r="H18" s="6"/>
      <c r="I18" s="6"/>
      <c r="J18" s="32"/>
    </row>
    <row r="19" spans="2:19" ht="39">
      <c r="B19" s="7">
        <v>1</v>
      </c>
      <c r="C19" s="26" t="s">
        <v>506</v>
      </c>
      <c r="D19" s="28" t="s">
        <v>14</v>
      </c>
      <c r="E19" s="27" t="s">
        <v>196</v>
      </c>
      <c r="F19" s="26" t="s">
        <v>507</v>
      </c>
      <c r="G19" s="9">
        <v>1</v>
      </c>
      <c r="H19" s="10">
        <v>3120</v>
      </c>
      <c r="I19" s="19">
        <v>3120</v>
      </c>
      <c r="J19" s="33">
        <v>0</v>
      </c>
      <c r="K19" s="29">
        <v>1</v>
      </c>
      <c r="L19" s="10" t="e">
        <f>#REF!</f>
        <v>#REF!</v>
      </c>
      <c r="M19" s="9" t="e">
        <f>#REF!</f>
        <v>#REF!</v>
      </c>
      <c r="N19" s="8">
        <f aca="true" t="shared" si="0" ref="N19:Q24">G19</f>
        <v>1</v>
      </c>
      <c r="O19" s="9">
        <f t="shared" si="0"/>
        <v>3120</v>
      </c>
      <c r="P19" s="9">
        <f t="shared" si="0"/>
        <v>3120</v>
      </c>
      <c r="Q19" s="9">
        <f t="shared" si="0"/>
        <v>0</v>
      </c>
      <c r="R19" s="9">
        <v>1</v>
      </c>
      <c r="S19" s="9">
        <v>3120</v>
      </c>
    </row>
    <row r="20" spans="2:19" ht="26.25">
      <c r="B20" s="7">
        <v>2</v>
      </c>
      <c r="C20" s="26" t="s">
        <v>508</v>
      </c>
      <c r="D20" s="28" t="s">
        <v>14</v>
      </c>
      <c r="E20" s="27" t="s">
        <v>196</v>
      </c>
      <c r="F20" s="26" t="s">
        <v>509</v>
      </c>
      <c r="G20" s="9">
        <v>1</v>
      </c>
      <c r="H20" s="10">
        <v>6433</v>
      </c>
      <c r="I20" s="19">
        <v>6433</v>
      </c>
      <c r="J20" s="33">
        <v>0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6433</v>
      </c>
      <c r="P20" s="9">
        <f t="shared" si="0"/>
        <v>6433</v>
      </c>
      <c r="Q20" s="9">
        <f t="shared" si="0"/>
        <v>0</v>
      </c>
      <c r="R20" s="9">
        <v>1</v>
      </c>
      <c r="S20" s="9">
        <v>6433</v>
      </c>
    </row>
    <row r="21" spans="2:19" ht="26.25">
      <c r="B21" s="7">
        <v>3</v>
      </c>
      <c r="C21" s="26" t="s">
        <v>510</v>
      </c>
      <c r="D21" s="28" t="s">
        <v>14</v>
      </c>
      <c r="E21" s="27" t="s">
        <v>196</v>
      </c>
      <c r="F21" s="26" t="s">
        <v>511</v>
      </c>
      <c r="G21" s="9">
        <v>1</v>
      </c>
      <c r="H21" s="10">
        <v>6528</v>
      </c>
      <c r="I21" s="19">
        <v>6528</v>
      </c>
      <c r="J21" s="33">
        <v>0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6528</v>
      </c>
      <c r="P21" s="9">
        <f t="shared" si="0"/>
        <v>6528</v>
      </c>
      <c r="Q21" s="9">
        <f t="shared" si="0"/>
        <v>0</v>
      </c>
      <c r="R21" s="9">
        <v>1</v>
      </c>
      <c r="S21" s="9">
        <v>6528</v>
      </c>
    </row>
    <row r="22" spans="2:19" ht="26.25">
      <c r="B22" s="7">
        <v>4</v>
      </c>
      <c r="C22" s="26" t="s">
        <v>512</v>
      </c>
      <c r="D22" s="28" t="s">
        <v>14</v>
      </c>
      <c r="E22" s="27" t="s">
        <v>196</v>
      </c>
      <c r="F22" s="26" t="s">
        <v>513</v>
      </c>
      <c r="G22" s="9">
        <v>1</v>
      </c>
      <c r="H22" s="10">
        <v>1874</v>
      </c>
      <c r="I22" s="19">
        <v>1874</v>
      </c>
      <c r="J22" s="33">
        <v>0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1874</v>
      </c>
      <c r="P22" s="9">
        <f t="shared" si="0"/>
        <v>1874</v>
      </c>
      <c r="Q22" s="9">
        <f t="shared" si="0"/>
        <v>0</v>
      </c>
      <c r="R22" s="9">
        <v>1</v>
      </c>
      <c r="S22" s="9">
        <v>1874</v>
      </c>
    </row>
    <row r="23" spans="2:19" ht="26.25">
      <c r="B23" s="7">
        <v>5</v>
      </c>
      <c r="C23" s="26" t="s">
        <v>514</v>
      </c>
      <c r="D23" s="28" t="s">
        <v>14</v>
      </c>
      <c r="E23" s="27" t="s">
        <v>196</v>
      </c>
      <c r="F23" s="26" t="s">
        <v>515</v>
      </c>
      <c r="G23" s="9">
        <v>1</v>
      </c>
      <c r="H23" s="10">
        <v>1529</v>
      </c>
      <c r="I23" s="19">
        <v>1529</v>
      </c>
      <c r="J23" s="33">
        <v>0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1529</v>
      </c>
      <c r="P23" s="9">
        <f t="shared" si="0"/>
        <v>1529</v>
      </c>
      <c r="Q23" s="9">
        <f t="shared" si="0"/>
        <v>0</v>
      </c>
      <c r="R23" s="9">
        <v>1</v>
      </c>
      <c r="S23" s="9">
        <v>1529</v>
      </c>
    </row>
    <row r="24" spans="2:19" ht="39.75" thickBot="1">
      <c r="B24" s="7">
        <v>6</v>
      </c>
      <c r="C24" s="26" t="s">
        <v>401</v>
      </c>
      <c r="D24" s="28" t="s">
        <v>14</v>
      </c>
      <c r="E24" s="27" t="s">
        <v>12</v>
      </c>
      <c r="F24" s="26" t="s">
        <v>516</v>
      </c>
      <c r="G24" s="9">
        <v>1</v>
      </c>
      <c r="H24" s="10">
        <v>3470</v>
      </c>
      <c r="I24" s="19">
        <v>2256.94</v>
      </c>
      <c r="J24" s="33">
        <v>1213.06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3470</v>
      </c>
      <c r="P24" s="9">
        <f t="shared" si="0"/>
        <v>2256.94</v>
      </c>
      <c r="Q24" s="9">
        <f t="shared" si="0"/>
        <v>1213.06</v>
      </c>
      <c r="R24" s="9">
        <v>1</v>
      </c>
      <c r="S24" s="9">
        <v>3470</v>
      </c>
    </row>
    <row r="25" spans="2:10" ht="27" thickBot="1">
      <c r="B25" s="11"/>
      <c r="C25" s="12" t="s">
        <v>517</v>
      </c>
      <c r="D25" s="23" t="s">
        <v>9</v>
      </c>
      <c r="E25" s="24" t="s">
        <v>9</v>
      </c>
      <c r="F25" s="24" t="s">
        <v>9</v>
      </c>
      <c r="G25" s="13">
        <f>SUM('В.Геївці'!N13:N24)</f>
        <v>6</v>
      </c>
      <c r="H25" s="14">
        <f>SUM('В.Геївці'!O13:O24)</f>
        <v>22954</v>
      </c>
      <c r="I25" s="20">
        <f>SUM('В.Геївці'!P13:P24)</f>
        <v>21740.94</v>
      </c>
      <c r="J25" s="34">
        <f>SUM('В.Геївці'!Q13:Q24)</f>
        <v>1213.06</v>
      </c>
    </row>
    <row r="26" spans="2:10" ht="15" customHeight="1" thickBot="1">
      <c r="B26" s="37" t="s">
        <v>155</v>
      </c>
      <c r="C26" s="5"/>
      <c r="D26" s="6"/>
      <c r="E26" s="6"/>
      <c r="F26" s="6"/>
      <c r="G26" s="6"/>
      <c r="H26" s="6"/>
      <c r="I26" s="6"/>
      <c r="J26" s="32"/>
    </row>
    <row r="27" spans="2:19" ht="26.25">
      <c r="B27" s="7">
        <v>7</v>
      </c>
      <c r="C27" s="26" t="s">
        <v>518</v>
      </c>
      <c r="D27" s="28" t="s">
        <v>14</v>
      </c>
      <c r="E27" s="27" t="s">
        <v>119</v>
      </c>
      <c r="F27" s="26" t="s">
        <v>519</v>
      </c>
      <c r="G27" s="9">
        <v>1</v>
      </c>
      <c r="H27" s="10">
        <v>94.9</v>
      </c>
      <c r="I27" s="19">
        <v>47</v>
      </c>
      <c r="J27" s="33">
        <v>47.900000000000006</v>
      </c>
      <c r="K27" s="29">
        <v>1</v>
      </c>
      <c r="L27" s="10" t="e">
        <f>#REF!</f>
        <v>#REF!</v>
      </c>
      <c r="M27" s="9" t="e">
        <f>#REF!</f>
        <v>#REF!</v>
      </c>
      <c r="N27" s="8">
        <f aca="true" t="shared" si="1" ref="N27:Q69">G27</f>
        <v>1</v>
      </c>
      <c r="O27" s="9">
        <f t="shared" si="1"/>
        <v>94.9</v>
      </c>
      <c r="P27" s="9">
        <f t="shared" si="1"/>
        <v>47</v>
      </c>
      <c r="Q27" s="9">
        <f t="shared" si="1"/>
        <v>47.900000000000006</v>
      </c>
      <c r="R27" s="9">
        <v>1</v>
      </c>
      <c r="S27" s="9">
        <v>94.9</v>
      </c>
    </row>
    <row r="28" spans="2:19" ht="26.25">
      <c r="B28" s="7">
        <v>8</v>
      </c>
      <c r="C28" s="26" t="s">
        <v>520</v>
      </c>
      <c r="D28" s="28" t="s">
        <v>14</v>
      </c>
      <c r="E28" s="27" t="s">
        <v>119</v>
      </c>
      <c r="F28" s="26" t="s">
        <v>521</v>
      </c>
      <c r="G28" s="9">
        <v>1</v>
      </c>
      <c r="H28" s="10">
        <v>133.32</v>
      </c>
      <c r="I28" s="19">
        <v>67</v>
      </c>
      <c r="J28" s="33">
        <v>66.32000000000001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1"/>
        <v>1</v>
      </c>
      <c r="O28" s="9">
        <f t="shared" si="1"/>
        <v>133.32</v>
      </c>
      <c r="P28" s="9">
        <f t="shared" si="1"/>
        <v>67</v>
      </c>
      <c r="Q28" s="9">
        <f t="shared" si="1"/>
        <v>66.32000000000001</v>
      </c>
      <c r="R28" s="9">
        <v>1</v>
      </c>
      <c r="S28" s="9">
        <v>133.32</v>
      </c>
    </row>
    <row r="29" spans="2:19" ht="26.25">
      <c r="B29" s="7">
        <v>9</v>
      </c>
      <c r="C29" s="26" t="s">
        <v>522</v>
      </c>
      <c r="D29" s="28" t="s">
        <v>14</v>
      </c>
      <c r="E29" s="27" t="s">
        <v>119</v>
      </c>
      <c r="F29" s="26" t="s">
        <v>523</v>
      </c>
      <c r="G29" s="9">
        <v>1</v>
      </c>
      <c r="H29" s="10">
        <v>152.07</v>
      </c>
      <c r="I29" s="19">
        <v>76</v>
      </c>
      <c r="J29" s="33">
        <v>76.07000000000001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1"/>
        <v>1</v>
      </c>
      <c r="O29" s="9">
        <f t="shared" si="1"/>
        <v>152.07</v>
      </c>
      <c r="P29" s="9">
        <f t="shared" si="1"/>
        <v>76</v>
      </c>
      <c r="Q29" s="9">
        <f t="shared" si="1"/>
        <v>76.07000000000001</v>
      </c>
      <c r="R29" s="9">
        <v>1</v>
      </c>
      <c r="S29" s="9">
        <v>152.07</v>
      </c>
    </row>
    <row r="30" spans="2:19" ht="26.25">
      <c r="B30" s="7">
        <v>10</v>
      </c>
      <c r="C30" s="26" t="s">
        <v>524</v>
      </c>
      <c r="D30" s="28" t="s">
        <v>14</v>
      </c>
      <c r="E30" s="27" t="s">
        <v>119</v>
      </c>
      <c r="F30" s="26" t="s">
        <v>525</v>
      </c>
      <c r="G30" s="9">
        <v>2</v>
      </c>
      <c r="H30" s="10">
        <v>417.56</v>
      </c>
      <c r="I30" s="19">
        <v>208</v>
      </c>
      <c r="J30" s="33">
        <v>209.56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1"/>
        <v>2</v>
      </c>
      <c r="O30" s="9">
        <f t="shared" si="1"/>
        <v>417.56</v>
      </c>
      <c r="P30" s="9">
        <f t="shared" si="1"/>
        <v>208</v>
      </c>
      <c r="Q30" s="9">
        <f t="shared" si="1"/>
        <v>209.56</v>
      </c>
      <c r="R30" s="9">
        <v>2</v>
      </c>
      <c r="S30" s="9">
        <v>417.56</v>
      </c>
    </row>
    <row r="31" spans="2:19" ht="26.25">
      <c r="B31" s="7">
        <v>11</v>
      </c>
      <c r="C31" s="26" t="s">
        <v>526</v>
      </c>
      <c r="D31" s="28" t="s">
        <v>14</v>
      </c>
      <c r="E31" s="27" t="s">
        <v>119</v>
      </c>
      <c r="F31" s="26" t="s">
        <v>527</v>
      </c>
      <c r="G31" s="9">
        <v>2</v>
      </c>
      <c r="H31" s="10">
        <v>227.76000000000002</v>
      </c>
      <c r="I31" s="19">
        <v>114</v>
      </c>
      <c r="J31" s="33">
        <v>113.76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1"/>
        <v>2</v>
      </c>
      <c r="O31" s="9">
        <f t="shared" si="1"/>
        <v>227.76000000000002</v>
      </c>
      <c r="P31" s="9">
        <f t="shared" si="1"/>
        <v>114</v>
      </c>
      <c r="Q31" s="9">
        <f t="shared" si="1"/>
        <v>113.76</v>
      </c>
      <c r="R31" s="9">
        <v>2</v>
      </c>
      <c r="S31" s="9">
        <v>227.76000000000002</v>
      </c>
    </row>
    <row r="32" spans="2:19" ht="26.25">
      <c r="B32" s="7">
        <v>12</v>
      </c>
      <c r="C32" s="26" t="s">
        <v>528</v>
      </c>
      <c r="D32" s="28" t="s">
        <v>14</v>
      </c>
      <c r="E32" s="27" t="s">
        <v>119</v>
      </c>
      <c r="F32" s="26" t="s">
        <v>529</v>
      </c>
      <c r="G32" s="9">
        <v>2</v>
      </c>
      <c r="H32" s="10">
        <v>379.6</v>
      </c>
      <c r="I32" s="19">
        <v>190</v>
      </c>
      <c r="J32" s="33">
        <v>189.60000000000002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1"/>
        <v>2</v>
      </c>
      <c r="O32" s="9">
        <f t="shared" si="1"/>
        <v>379.6</v>
      </c>
      <c r="P32" s="9">
        <f t="shared" si="1"/>
        <v>190</v>
      </c>
      <c r="Q32" s="9">
        <f t="shared" si="1"/>
        <v>189.60000000000002</v>
      </c>
      <c r="R32" s="9">
        <v>2</v>
      </c>
      <c r="S32" s="9">
        <v>379.6</v>
      </c>
    </row>
    <row r="33" spans="2:19" ht="26.25">
      <c r="B33" s="7">
        <v>13</v>
      </c>
      <c r="C33" s="26" t="s">
        <v>78</v>
      </c>
      <c r="D33" s="28" t="s">
        <v>14</v>
      </c>
      <c r="E33" s="27" t="s">
        <v>79</v>
      </c>
      <c r="F33" s="26" t="s">
        <v>530</v>
      </c>
      <c r="G33" s="9">
        <v>1</v>
      </c>
      <c r="H33" s="10">
        <v>460</v>
      </c>
      <c r="I33" s="19">
        <v>230</v>
      </c>
      <c r="J33" s="33">
        <v>230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1"/>
        <v>1</v>
      </c>
      <c r="O33" s="9">
        <f t="shared" si="1"/>
        <v>460</v>
      </c>
      <c r="P33" s="9">
        <f t="shared" si="1"/>
        <v>230</v>
      </c>
      <c r="Q33" s="9">
        <f t="shared" si="1"/>
        <v>230</v>
      </c>
      <c r="R33" s="9">
        <v>1</v>
      </c>
      <c r="S33" s="9">
        <v>460</v>
      </c>
    </row>
    <row r="34" spans="2:19" ht="26.25">
      <c r="B34" s="7">
        <v>14</v>
      </c>
      <c r="C34" s="26" t="s">
        <v>78</v>
      </c>
      <c r="D34" s="28" t="s">
        <v>14</v>
      </c>
      <c r="E34" s="27" t="s">
        <v>79</v>
      </c>
      <c r="F34" s="26" t="s">
        <v>531</v>
      </c>
      <c r="G34" s="9">
        <v>1</v>
      </c>
      <c r="H34" s="10">
        <v>460</v>
      </c>
      <c r="I34" s="19">
        <v>230</v>
      </c>
      <c r="J34" s="33">
        <v>230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1"/>
        <v>1</v>
      </c>
      <c r="O34" s="9">
        <f t="shared" si="1"/>
        <v>460</v>
      </c>
      <c r="P34" s="9">
        <f t="shared" si="1"/>
        <v>230</v>
      </c>
      <c r="Q34" s="9">
        <f t="shared" si="1"/>
        <v>230</v>
      </c>
      <c r="R34" s="9">
        <v>1</v>
      </c>
      <c r="S34" s="9">
        <v>460</v>
      </c>
    </row>
    <row r="35" spans="2:19" ht="26.25">
      <c r="B35" s="7">
        <v>15</v>
      </c>
      <c r="C35" s="26" t="s">
        <v>78</v>
      </c>
      <c r="D35" s="28" t="s">
        <v>14</v>
      </c>
      <c r="E35" s="27" t="s">
        <v>79</v>
      </c>
      <c r="F35" s="26" t="s">
        <v>532</v>
      </c>
      <c r="G35" s="9">
        <v>1</v>
      </c>
      <c r="H35" s="10">
        <v>460</v>
      </c>
      <c r="I35" s="19">
        <v>230</v>
      </c>
      <c r="J35" s="33">
        <v>230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1"/>
        <v>1</v>
      </c>
      <c r="O35" s="9">
        <f t="shared" si="1"/>
        <v>460</v>
      </c>
      <c r="P35" s="9">
        <f t="shared" si="1"/>
        <v>230</v>
      </c>
      <c r="Q35" s="9">
        <f t="shared" si="1"/>
        <v>230</v>
      </c>
      <c r="R35" s="9">
        <v>1</v>
      </c>
      <c r="S35" s="9">
        <v>460</v>
      </c>
    </row>
    <row r="36" spans="2:19" ht="26.25">
      <c r="B36" s="7">
        <v>16</v>
      </c>
      <c r="C36" s="26" t="s">
        <v>78</v>
      </c>
      <c r="D36" s="28" t="s">
        <v>14</v>
      </c>
      <c r="E36" s="27" t="s">
        <v>79</v>
      </c>
      <c r="F36" s="26" t="s">
        <v>533</v>
      </c>
      <c r="G36" s="9">
        <v>1</v>
      </c>
      <c r="H36" s="10">
        <v>460</v>
      </c>
      <c r="I36" s="19">
        <v>230</v>
      </c>
      <c r="J36" s="33">
        <v>230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1"/>
        <v>1</v>
      </c>
      <c r="O36" s="9">
        <f t="shared" si="1"/>
        <v>460</v>
      </c>
      <c r="P36" s="9">
        <f t="shared" si="1"/>
        <v>230</v>
      </c>
      <c r="Q36" s="9">
        <f t="shared" si="1"/>
        <v>230</v>
      </c>
      <c r="R36" s="9">
        <v>1</v>
      </c>
      <c r="S36" s="9">
        <v>460</v>
      </c>
    </row>
    <row r="37" spans="2:19" ht="26.25">
      <c r="B37" s="7">
        <v>17</v>
      </c>
      <c r="C37" s="26" t="s">
        <v>78</v>
      </c>
      <c r="D37" s="28" t="s">
        <v>14</v>
      </c>
      <c r="E37" s="27" t="s">
        <v>79</v>
      </c>
      <c r="F37" s="26" t="s">
        <v>534</v>
      </c>
      <c r="G37" s="9">
        <v>1</v>
      </c>
      <c r="H37" s="10">
        <v>460</v>
      </c>
      <c r="I37" s="19">
        <v>230</v>
      </c>
      <c r="J37" s="33">
        <v>230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1"/>
        <v>1</v>
      </c>
      <c r="O37" s="9">
        <f t="shared" si="1"/>
        <v>460</v>
      </c>
      <c r="P37" s="9">
        <f t="shared" si="1"/>
        <v>230</v>
      </c>
      <c r="Q37" s="9">
        <f t="shared" si="1"/>
        <v>230</v>
      </c>
      <c r="R37" s="9">
        <v>1</v>
      </c>
      <c r="S37" s="9">
        <v>460</v>
      </c>
    </row>
    <row r="38" spans="2:19" ht="39">
      <c r="B38" s="7">
        <v>18</v>
      </c>
      <c r="C38" s="26" t="s">
        <v>535</v>
      </c>
      <c r="D38" s="28" t="s">
        <v>14</v>
      </c>
      <c r="E38" s="27" t="s">
        <v>114</v>
      </c>
      <c r="F38" s="26" t="s">
        <v>536</v>
      </c>
      <c r="G38" s="9">
        <v>1</v>
      </c>
      <c r="H38" s="10">
        <v>2127.5</v>
      </c>
      <c r="I38" s="19">
        <v>1064</v>
      </c>
      <c r="J38" s="33">
        <v>1063.5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1"/>
        <v>1</v>
      </c>
      <c r="O38" s="9">
        <f t="shared" si="1"/>
        <v>2127.5</v>
      </c>
      <c r="P38" s="9">
        <f t="shared" si="1"/>
        <v>1064</v>
      </c>
      <c r="Q38" s="9">
        <f t="shared" si="1"/>
        <v>1063.5</v>
      </c>
      <c r="R38" s="9">
        <v>1</v>
      </c>
      <c r="S38" s="9">
        <v>2127.5</v>
      </c>
    </row>
    <row r="39" spans="2:19" ht="39">
      <c r="B39" s="7">
        <v>19</v>
      </c>
      <c r="C39" s="26" t="s">
        <v>116</v>
      </c>
      <c r="D39" s="28" t="s">
        <v>14</v>
      </c>
      <c r="E39" s="27" t="s">
        <v>117</v>
      </c>
      <c r="F39" s="26" t="s">
        <v>537</v>
      </c>
      <c r="G39" s="9">
        <v>1</v>
      </c>
      <c r="H39" s="10">
        <v>800</v>
      </c>
      <c r="I39" s="19">
        <v>400</v>
      </c>
      <c r="J39" s="33">
        <v>400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1</v>
      </c>
      <c r="O39" s="9">
        <f t="shared" si="1"/>
        <v>800</v>
      </c>
      <c r="P39" s="9">
        <f t="shared" si="1"/>
        <v>400</v>
      </c>
      <c r="Q39" s="9">
        <f t="shared" si="1"/>
        <v>400</v>
      </c>
      <c r="R39" s="9">
        <v>1</v>
      </c>
      <c r="S39" s="9">
        <v>800</v>
      </c>
    </row>
    <row r="40" spans="2:19" ht="26.25">
      <c r="B40" s="7">
        <v>20</v>
      </c>
      <c r="C40" s="26" t="s">
        <v>327</v>
      </c>
      <c r="D40" s="28" t="s">
        <v>14</v>
      </c>
      <c r="E40" s="27" t="s">
        <v>72</v>
      </c>
      <c r="F40" s="26" t="s">
        <v>538</v>
      </c>
      <c r="G40" s="9">
        <v>1</v>
      </c>
      <c r="H40" s="10">
        <v>250</v>
      </c>
      <c r="I40" s="19">
        <v>125</v>
      </c>
      <c r="J40" s="33">
        <v>125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1</v>
      </c>
      <c r="O40" s="9">
        <f t="shared" si="1"/>
        <v>250</v>
      </c>
      <c r="P40" s="9">
        <f t="shared" si="1"/>
        <v>125</v>
      </c>
      <c r="Q40" s="9">
        <f t="shared" si="1"/>
        <v>125</v>
      </c>
      <c r="R40" s="9">
        <v>1</v>
      </c>
      <c r="S40" s="9">
        <v>250</v>
      </c>
    </row>
    <row r="41" spans="2:19" ht="26.25">
      <c r="B41" s="7">
        <v>21</v>
      </c>
      <c r="C41" s="26" t="s">
        <v>539</v>
      </c>
      <c r="D41" s="28" t="s">
        <v>14</v>
      </c>
      <c r="E41" s="27" t="s">
        <v>540</v>
      </c>
      <c r="F41" s="26" t="s">
        <v>541</v>
      </c>
      <c r="G41" s="9">
        <v>1</v>
      </c>
      <c r="H41" s="10">
        <v>11</v>
      </c>
      <c r="I41" s="19">
        <v>6</v>
      </c>
      <c r="J41" s="33">
        <v>5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1</v>
      </c>
      <c r="O41" s="9">
        <f t="shared" si="1"/>
        <v>11</v>
      </c>
      <c r="P41" s="9">
        <f t="shared" si="1"/>
        <v>6</v>
      </c>
      <c r="Q41" s="9">
        <f t="shared" si="1"/>
        <v>5</v>
      </c>
      <c r="R41" s="9">
        <v>1</v>
      </c>
      <c r="S41" s="9">
        <v>11</v>
      </c>
    </row>
    <row r="42" spans="2:19" ht="26.25">
      <c r="B42" s="7">
        <v>22</v>
      </c>
      <c r="C42" s="26" t="s">
        <v>542</v>
      </c>
      <c r="D42" s="28" t="s">
        <v>14</v>
      </c>
      <c r="E42" s="27" t="s">
        <v>540</v>
      </c>
      <c r="F42" s="26" t="s">
        <v>543</v>
      </c>
      <c r="G42" s="9">
        <v>1</v>
      </c>
      <c r="H42" s="10">
        <v>25</v>
      </c>
      <c r="I42" s="19">
        <v>13</v>
      </c>
      <c r="J42" s="33">
        <v>12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1</v>
      </c>
      <c r="O42" s="9">
        <f t="shared" si="1"/>
        <v>25</v>
      </c>
      <c r="P42" s="9">
        <f t="shared" si="1"/>
        <v>13</v>
      </c>
      <c r="Q42" s="9">
        <f t="shared" si="1"/>
        <v>12</v>
      </c>
      <c r="R42" s="9">
        <v>1</v>
      </c>
      <c r="S42" s="9">
        <v>25</v>
      </c>
    </row>
    <row r="43" spans="2:19" ht="26.25">
      <c r="B43" s="7">
        <v>23</v>
      </c>
      <c r="C43" s="26" t="s">
        <v>544</v>
      </c>
      <c r="D43" s="28" t="s">
        <v>14</v>
      </c>
      <c r="E43" s="27" t="s">
        <v>540</v>
      </c>
      <c r="F43" s="26" t="s">
        <v>545</v>
      </c>
      <c r="G43" s="9">
        <v>1</v>
      </c>
      <c r="H43" s="10">
        <v>79</v>
      </c>
      <c r="I43" s="19">
        <v>40</v>
      </c>
      <c r="J43" s="33">
        <v>39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1"/>
        <v>1</v>
      </c>
      <c r="O43" s="9">
        <f t="shared" si="1"/>
        <v>79</v>
      </c>
      <c r="P43" s="9">
        <f t="shared" si="1"/>
        <v>40</v>
      </c>
      <c r="Q43" s="9">
        <f t="shared" si="1"/>
        <v>39</v>
      </c>
      <c r="R43" s="9">
        <v>1</v>
      </c>
      <c r="S43" s="9">
        <v>79</v>
      </c>
    </row>
    <row r="44" spans="2:19" ht="26.25">
      <c r="B44" s="7">
        <v>24</v>
      </c>
      <c r="C44" s="26" t="s">
        <v>546</v>
      </c>
      <c r="D44" s="28" t="s">
        <v>14</v>
      </c>
      <c r="E44" s="27" t="s">
        <v>540</v>
      </c>
      <c r="F44" s="26" t="s">
        <v>547</v>
      </c>
      <c r="G44" s="9">
        <v>1</v>
      </c>
      <c r="H44" s="10">
        <v>41</v>
      </c>
      <c r="I44" s="19">
        <v>21</v>
      </c>
      <c r="J44" s="33">
        <v>20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1"/>
        <v>1</v>
      </c>
      <c r="O44" s="9">
        <f t="shared" si="1"/>
        <v>41</v>
      </c>
      <c r="P44" s="9">
        <f t="shared" si="1"/>
        <v>21</v>
      </c>
      <c r="Q44" s="9">
        <f t="shared" si="1"/>
        <v>20</v>
      </c>
      <c r="R44" s="9">
        <v>1</v>
      </c>
      <c r="S44" s="9">
        <v>41</v>
      </c>
    </row>
    <row r="45" spans="2:19" ht="26.25">
      <c r="B45" s="7">
        <v>25</v>
      </c>
      <c r="C45" s="26" t="s">
        <v>548</v>
      </c>
      <c r="D45" s="28" t="s">
        <v>14</v>
      </c>
      <c r="E45" s="27" t="s">
        <v>540</v>
      </c>
      <c r="F45" s="26" t="s">
        <v>549</v>
      </c>
      <c r="G45" s="9">
        <v>1</v>
      </c>
      <c r="H45" s="10">
        <v>43</v>
      </c>
      <c r="I45" s="19">
        <v>22</v>
      </c>
      <c r="J45" s="33">
        <v>21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1"/>
        <v>1</v>
      </c>
      <c r="O45" s="9">
        <f t="shared" si="1"/>
        <v>43</v>
      </c>
      <c r="P45" s="9">
        <f t="shared" si="1"/>
        <v>22</v>
      </c>
      <c r="Q45" s="9">
        <f t="shared" si="1"/>
        <v>21</v>
      </c>
      <c r="R45" s="9">
        <v>1</v>
      </c>
      <c r="S45" s="9">
        <v>43</v>
      </c>
    </row>
    <row r="46" spans="2:19" ht="26.25">
      <c r="B46" s="7">
        <v>26</v>
      </c>
      <c r="C46" s="26" t="s">
        <v>550</v>
      </c>
      <c r="D46" s="28" t="s">
        <v>14</v>
      </c>
      <c r="E46" s="27" t="s">
        <v>540</v>
      </c>
      <c r="F46" s="26" t="s">
        <v>551</v>
      </c>
      <c r="G46" s="9">
        <v>1</v>
      </c>
      <c r="H46" s="10">
        <v>45</v>
      </c>
      <c r="I46" s="19">
        <v>23</v>
      </c>
      <c r="J46" s="33">
        <v>22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1"/>
        <v>1</v>
      </c>
      <c r="O46" s="9">
        <f t="shared" si="1"/>
        <v>45</v>
      </c>
      <c r="P46" s="9">
        <f t="shared" si="1"/>
        <v>23</v>
      </c>
      <c r="Q46" s="9">
        <f t="shared" si="1"/>
        <v>22</v>
      </c>
      <c r="R46" s="9">
        <v>1</v>
      </c>
      <c r="S46" s="9">
        <v>45</v>
      </c>
    </row>
    <row r="47" spans="2:19" ht="26.25">
      <c r="B47" s="7">
        <v>27</v>
      </c>
      <c r="C47" s="26" t="s">
        <v>552</v>
      </c>
      <c r="D47" s="28" t="s">
        <v>14</v>
      </c>
      <c r="E47" s="27" t="s">
        <v>540</v>
      </c>
      <c r="F47" s="26" t="s">
        <v>553</v>
      </c>
      <c r="G47" s="9">
        <v>1</v>
      </c>
      <c r="H47" s="10">
        <v>41</v>
      </c>
      <c r="I47" s="19">
        <v>21</v>
      </c>
      <c r="J47" s="33">
        <v>20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1"/>
        <v>1</v>
      </c>
      <c r="O47" s="9">
        <f t="shared" si="1"/>
        <v>41</v>
      </c>
      <c r="P47" s="9">
        <f t="shared" si="1"/>
        <v>21</v>
      </c>
      <c r="Q47" s="9">
        <f t="shared" si="1"/>
        <v>20</v>
      </c>
      <c r="R47" s="9">
        <v>1</v>
      </c>
      <c r="S47" s="9">
        <v>41</v>
      </c>
    </row>
    <row r="48" spans="2:19" ht="26.25">
      <c r="B48" s="7">
        <v>28</v>
      </c>
      <c r="C48" s="26" t="s">
        <v>554</v>
      </c>
      <c r="D48" s="28" t="s">
        <v>14</v>
      </c>
      <c r="E48" s="27" t="s">
        <v>540</v>
      </c>
      <c r="F48" s="26" t="s">
        <v>555</v>
      </c>
      <c r="G48" s="9">
        <v>1</v>
      </c>
      <c r="H48" s="10">
        <v>45</v>
      </c>
      <c r="I48" s="19">
        <v>23</v>
      </c>
      <c r="J48" s="33">
        <v>22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1"/>
        <v>1</v>
      </c>
      <c r="O48" s="9">
        <f t="shared" si="1"/>
        <v>45</v>
      </c>
      <c r="P48" s="9">
        <f t="shared" si="1"/>
        <v>23</v>
      </c>
      <c r="Q48" s="9">
        <f t="shared" si="1"/>
        <v>22</v>
      </c>
      <c r="R48" s="9">
        <v>1</v>
      </c>
      <c r="S48" s="9">
        <v>45</v>
      </c>
    </row>
    <row r="49" spans="2:19" ht="26.25">
      <c r="B49" s="7">
        <v>29</v>
      </c>
      <c r="C49" s="26" t="s">
        <v>556</v>
      </c>
      <c r="D49" s="28" t="s">
        <v>14</v>
      </c>
      <c r="E49" s="27" t="s">
        <v>540</v>
      </c>
      <c r="F49" s="26" t="s">
        <v>557</v>
      </c>
      <c r="G49" s="9">
        <v>1</v>
      </c>
      <c r="H49" s="10">
        <v>47</v>
      </c>
      <c r="I49" s="19">
        <v>24</v>
      </c>
      <c r="J49" s="33">
        <v>23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47</v>
      </c>
      <c r="P49" s="9">
        <f t="shared" si="1"/>
        <v>24</v>
      </c>
      <c r="Q49" s="9">
        <f t="shared" si="1"/>
        <v>23</v>
      </c>
      <c r="R49" s="9">
        <v>1</v>
      </c>
      <c r="S49" s="9">
        <v>47</v>
      </c>
    </row>
    <row r="50" spans="2:19" ht="26.25">
      <c r="B50" s="7">
        <v>30</v>
      </c>
      <c r="C50" s="26" t="s">
        <v>558</v>
      </c>
      <c r="D50" s="28" t="s">
        <v>14</v>
      </c>
      <c r="E50" s="27" t="s">
        <v>540</v>
      </c>
      <c r="F50" s="26" t="s">
        <v>559</v>
      </c>
      <c r="G50" s="9">
        <v>1</v>
      </c>
      <c r="H50" s="10">
        <v>66</v>
      </c>
      <c r="I50" s="19">
        <v>33</v>
      </c>
      <c r="J50" s="33">
        <v>33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66</v>
      </c>
      <c r="P50" s="9">
        <f t="shared" si="1"/>
        <v>33</v>
      </c>
      <c r="Q50" s="9">
        <f t="shared" si="1"/>
        <v>33</v>
      </c>
      <c r="R50" s="9">
        <v>1</v>
      </c>
      <c r="S50" s="9">
        <v>66</v>
      </c>
    </row>
    <row r="51" spans="2:19" ht="26.25">
      <c r="B51" s="7">
        <v>31</v>
      </c>
      <c r="C51" s="26" t="s">
        <v>558</v>
      </c>
      <c r="D51" s="28" t="s">
        <v>14</v>
      </c>
      <c r="E51" s="27" t="s">
        <v>540</v>
      </c>
      <c r="F51" s="26" t="s">
        <v>560</v>
      </c>
      <c r="G51" s="9">
        <v>1</v>
      </c>
      <c r="H51" s="10">
        <v>66</v>
      </c>
      <c r="I51" s="19">
        <v>33</v>
      </c>
      <c r="J51" s="33">
        <v>33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66</v>
      </c>
      <c r="P51" s="9">
        <f t="shared" si="1"/>
        <v>33</v>
      </c>
      <c r="Q51" s="9">
        <f t="shared" si="1"/>
        <v>33</v>
      </c>
      <c r="R51" s="9">
        <v>1</v>
      </c>
      <c r="S51" s="9">
        <v>66</v>
      </c>
    </row>
    <row r="52" spans="2:19" ht="26.25">
      <c r="B52" s="7">
        <v>32</v>
      </c>
      <c r="C52" s="26" t="s">
        <v>561</v>
      </c>
      <c r="D52" s="28" t="s">
        <v>14</v>
      </c>
      <c r="E52" s="27" t="s">
        <v>540</v>
      </c>
      <c r="F52" s="26" t="s">
        <v>562</v>
      </c>
      <c r="G52" s="9">
        <v>1</v>
      </c>
      <c r="H52" s="10">
        <v>75</v>
      </c>
      <c r="I52" s="19">
        <v>38</v>
      </c>
      <c r="J52" s="33">
        <v>37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75</v>
      </c>
      <c r="P52" s="9">
        <f t="shared" si="1"/>
        <v>38</v>
      </c>
      <c r="Q52" s="9">
        <f t="shared" si="1"/>
        <v>37</v>
      </c>
      <c r="R52" s="9">
        <v>1</v>
      </c>
      <c r="S52" s="9">
        <v>75</v>
      </c>
    </row>
    <row r="53" spans="2:19" ht="26.25">
      <c r="B53" s="7">
        <v>33</v>
      </c>
      <c r="C53" s="26" t="s">
        <v>563</v>
      </c>
      <c r="D53" s="28" t="s">
        <v>14</v>
      </c>
      <c r="E53" s="27" t="s">
        <v>540</v>
      </c>
      <c r="F53" s="26" t="s">
        <v>564</v>
      </c>
      <c r="G53" s="9">
        <v>1</v>
      </c>
      <c r="H53" s="10">
        <v>36</v>
      </c>
      <c r="I53" s="19">
        <v>18</v>
      </c>
      <c r="J53" s="33">
        <v>18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36</v>
      </c>
      <c r="P53" s="9">
        <f t="shared" si="1"/>
        <v>18</v>
      </c>
      <c r="Q53" s="9">
        <f t="shared" si="1"/>
        <v>18</v>
      </c>
      <c r="R53" s="9">
        <v>1</v>
      </c>
      <c r="S53" s="9">
        <v>36</v>
      </c>
    </row>
    <row r="54" spans="2:19" ht="26.25">
      <c r="B54" s="7">
        <v>34</v>
      </c>
      <c r="C54" s="26" t="s">
        <v>565</v>
      </c>
      <c r="D54" s="28" t="s">
        <v>14</v>
      </c>
      <c r="E54" s="27" t="s">
        <v>540</v>
      </c>
      <c r="F54" s="26" t="s">
        <v>566</v>
      </c>
      <c r="G54" s="9">
        <v>1</v>
      </c>
      <c r="H54" s="10">
        <v>807</v>
      </c>
      <c r="I54" s="19">
        <v>404</v>
      </c>
      <c r="J54" s="33">
        <v>403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1"/>
        <v>1</v>
      </c>
      <c r="O54" s="9">
        <f t="shared" si="1"/>
        <v>807</v>
      </c>
      <c r="P54" s="9">
        <f t="shared" si="1"/>
        <v>404</v>
      </c>
      <c r="Q54" s="9">
        <f t="shared" si="1"/>
        <v>403</v>
      </c>
      <c r="R54" s="9">
        <v>1</v>
      </c>
      <c r="S54" s="9">
        <v>807</v>
      </c>
    </row>
    <row r="55" spans="2:19" ht="26.25">
      <c r="B55" s="7">
        <v>35</v>
      </c>
      <c r="C55" s="26" t="s">
        <v>567</v>
      </c>
      <c r="D55" s="28" t="s">
        <v>14</v>
      </c>
      <c r="E55" s="27" t="s">
        <v>540</v>
      </c>
      <c r="F55" s="26" t="s">
        <v>568</v>
      </c>
      <c r="G55" s="9">
        <v>4</v>
      </c>
      <c r="H55" s="10">
        <v>140</v>
      </c>
      <c r="I55" s="19">
        <v>72</v>
      </c>
      <c r="J55" s="33">
        <v>68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1"/>
        <v>4</v>
      </c>
      <c r="O55" s="9">
        <f t="shared" si="1"/>
        <v>140</v>
      </c>
      <c r="P55" s="9">
        <f t="shared" si="1"/>
        <v>72</v>
      </c>
      <c r="Q55" s="9">
        <f t="shared" si="1"/>
        <v>68</v>
      </c>
      <c r="R55" s="9">
        <v>4</v>
      </c>
      <c r="S55" s="9">
        <v>140</v>
      </c>
    </row>
    <row r="56" spans="2:19" ht="26.25">
      <c r="B56" s="7">
        <v>36</v>
      </c>
      <c r="C56" s="26" t="s">
        <v>569</v>
      </c>
      <c r="D56" s="28" t="s">
        <v>14</v>
      </c>
      <c r="E56" s="27" t="s">
        <v>540</v>
      </c>
      <c r="F56" s="26" t="s">
        <v>570</v>
      </c>
      <c r="G56" s="9">
        <v>1</v>
      </c>
      <c r="H56" s="10">
        <v>33</v>
      </c>
      <c r="I56" s="19">
        <v>17</v>
      </c>
      <c r="J56" s="33">
        <v>16</v>
      </c>
      <c r="K56" s="29">
        <v>1</v>
      </c>
      <c r="L56" s="10" t="e">
        <f>#REF!</f>
        <v>#REF!</v>
      </c>
      <c r="M56" s="9" t="e">
        <f>#REF!</f>
        <v>#REF!</v>
      </c>
      <c r="N56" s="8">
        <f t="shared" si="1"/>
        <v>1</v>
      </c>
      <c r="O56" s="9">
        <f t="shared" si="1"/>
        <v>33</v>
      </c>
      <c r="P56" s="9">
        <f t="shared" si="1"/>
        <v>17</v>
      </c>
      <c r="Q56" s="9">
        <f t="shared" si="1"/>
        <v>16</v>
      </c>
      <c r="R56" s="9">
        <v>1</v>
      </c>
      <c r="S56" s="9">
        <v>33</v>
      </c>
    </row>
    <row r="57" spans="2:19" ht="26.25">
      <c r="B57" s="7">
        <v>37</v>
      </c>
      <c r="C57" s="26" t="s">
        <v>571</v>
      </c>
      <c r="D57" s="28" t="s">
        <v>14</v>
      </c>
      <c r="E57" s="27" t="s">
        <v>540</v>
      </c>
      <c r="F57" s="26" t="s">
        <v>572</v>
      </c>
      <c r="G57" s="9">
        <v>1</v>
      </c>
      <c r="H57" s="10">
        <v>76</v>
      </c>
      <c r="I57" s="19">
        <v>38</v>
      </c>
      <c r="J57" s="33">
        <v>38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1"/>
        <v>1</v>
      </c>
      <c r="O57" s="9">
        <f t="shared" si="1"/>
        <v>76</v>
      </c>
      <c r="P57" s="9">
        <f t="shared" si="1"/>
        <v>38</v>
      </c>
      <c r="Q57" s="9">
        <f t="shared" si="1"/>
        <v>38</v>
      </c>
      <c r="R57" s="9">
        <v>1</v>
      </c>
      <c r="S57" s="9">
        <v>76</v>
      </c>
    </row>
    <row r="58" spans="2:19" ht="26.25">
      <c r="B58" s="7">
        <v>38</v>
      </c>
      <c r="C58" s="26" t="s">
        <v>573</v>
      </c>
      <c r="D58" s="28" t="s">
        <v>14</v>
      </c>
      <c r="E58" s="27" t="s">
        <v>540</v>
      </c>
      <c r="F58" s="26" t="s">
        <v>574</v>
      </c>
      <c r="G58" s="9">
        <v>1</v>
      </c>
      <c r="H58" s="10">
        <v>37</v>
      </c>
      <c r="I58" s="19">
        <v>19</v>
      </c>
      <c r="J58" s="33">
        <v>18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1"/>
        <v>1</v>
      </c>
      <c r="O58" s="9">
        <f t="shared" si="1"/>
        <v>37</v>
      </c>
      <c r="P58" s="9">
        <f t="shared" si="1"/>
        <v>19</v>
      </c>
      <c r="Q58" s="9">
        <f t="shared" si="1"/>
        <v>18</v>
      </c>
      <c r="R58" s="9">
        <v>1</v>
      </c>
      <c r="S58" s="9">
        <v>37</v>
      </c>
    </row>
    <row r="59" spans="2:19" ht="26.25">
      <c r="B59" s="7">
        <v>39</v>
      </c>
      <c r="C59" s="26" t="s">
        <v>575</v>
      </c>
      <c r="D59" s="28" t="s">
        <v>14</v>
      </c>
      <c r="E59" s="27" t="s">
        <v>540</v>
      </c>
      <c r="F59" s="26" t="s">
        <v>576</v>
      </c>
      <c r="G59" s="9">
        <v>2</v>
      </c>
      <c r="H59" s="10">
        <v>30</v>
      </c>
      <c r="I59" s="19">
        <v>16</v>
      </c>
      <c r="J59" s="33">
        <v>14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1"/>
        <v>2</v>
      </c>
      <c r="O59" s="9">
        <f t="shared" si="1"/>
        <v>30</v>
      </c>
      <c r="P59" s="9">
        <f t="shared" si="1"/>
        <v>16</v>
      </c>
      <c r="Q59" s="9">
        <f t="shared" si="1"/>
        <v>14</v>
      </c>
      <c r="R59" s="9">
        <v>2</v>
      </c>
      <c r="S59" s="9">
        <v>30</v>
      </c>
    </row>
    <row r="60" spans="2:19" ht="26.25">
      <c r="B60" s="7">
        <v>40</v>
      </c>
      <c r="C60" s="26" t="s">
        <v>577</v>
      </c>
      <c r="D60" s="28" t="s">
        <v>14</v>
      </c>
      <c r="E60" s="27" t="s">
        <v>540</v>
      </c>
      <c r="F60" s="26" t="s">
        <v>578</v>
      </c>
      <c r="G60" s="9">
        <v>1</v>
      </c>
      <c r="H60" s="10">
        <v>910</v>
      </c>
      <c r="I60" s="19">
        <v>455</v>
      </c>
      <c r="J60" s="33">
        <v>455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1"/>
        <v>1</v>
      </c>
      <c r="O60" s="9">
        <f t="shared" si="1"/>
        <v>910</v>
      </c>
      <c r="P60" s="9">
        <f t="shared" si="1"/>
        <v>455</v>
      </c>
      <c r="Q60" s="9">
        <f t="shared" si="1"/>
        <v>455</v>
      </c>
      <c r="R60" s="9">
        <v>1</v>
      </c>
      <c r="S60" s="9">
        <v>910</v>
      </c>
    </row>
    <row r="61" spans="2:19" ht="26.25">
      <c r="B61" s="7">
        <v>41</v>
      </c>
      <c r="C61" s="26" t="s">
        <v>579</v>
      </c>
      <c r="D61" s="28" t="s">
        <v>14</v>
      </c>
      <c r="E61" s="27" t="s">
        <v>540</v>
      </c>
      <c r="F61" s="26" t="s">
        <v>580</v>
      </c>
      <c r="G61" s="9">
        <v>1</v>
      </c>
      <c r="H61" s="10">
        <v>94</v>
      </c>
      <c r="I61" s="19">
        <v>47</v>
      </c>
      <c r="J61" s="33">
        <v>47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1"/>
        <v>1</v>
      </c>
      <c r="O61" s="9">
        <f t="shared" si="1"/>
        <v>94</v>
      </c>
      <c r="P61" s="9">
        <f t="shared" si="1"/>
        <v>47</v>
      </c>
      <c r="Q61" s="9">
        <f t="shared" si="1"/>
        <v>47</v>
      </c>
      <c r="R61" s="9">
        <v>1</v>
      </c>
      <c r="S61" s="9">
        <v>94</v>
      </c>
    </row>
    <row r="62" spans="2:19" ht="26.25">
      <c r="B62" s="7">
        <v>42</v>
      </c>
      <c r="C62" s="26" t="s">
        <v>581</v>
      </c>
      <c r="D62" s="28" t="s">
        <v>14</v>
      </c>
      <c r="E62" s="27" t="s">
        <v>540</v>
      </c>
      <c r="F62" s="26" t="s">
        <v>582</v>
      </c>
      <c r="G62" s="9">
        <v>1</v>
      </c>
      <c r="H62" s="10">
        <v>862</v>
      </c>
      <c r="I62" s="19">
        <v>431</v>
      </c>
      <c r="J62" s="33">
        <v>431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1"/>
        <v>1</v>
      </c>
      <c r="O62" s="9">
        <f t="shared" si="1"/>
        <v>862</v>
      </c>
      <c r="P62" s="9">
        <f t="shared" si="1"/>
        <v>431</v>
      </c>
      <c r="Q62" s="9">
        <f t="shared" si="1"/>
        <v>431</v>
      </c>
      <c r="R62" s="9">
        <v>1</v>
      </c>
      <c r="S62" s="9">
        <v>862</v>
      </c>
    </row>
    <row r="63" spans="2:19" ht="26.25">
      <c r="B63" s="7">
        <v>43</v>
      </c>
      <c r="C63" s="26" t="s">
        <v>583</v>
      </c>
      <c r="D63" s="28" t="s">
        <v>14</v>
      </c>
      <c r="E63" s="27" t="s">
        <v>540</v>
      </c>
      <c r="F63" s="26" t="s">
        <v>584</v>
      </c>
      <c r="G63" s="9">
        <v>3</v>
      </c>
      <c r="H63" s="10">
        <v>873</v>
      </c>
      <c r="I63" s="19">
        <v>438</v>
      </c>
      <c r="J63" s="33">
        <v>435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1"/>
        <v>3</v>
      </c>
      <c r="O63" s="9">
        <f t="shared" si="1"/>
        <v>873</v>
      </c>
      <c r="P63" s="9">
        <f t="shared" si="1"/>
        <v>438</v>
      </c>
      <c r="Q63" s="9">
        <f t="shared" si="1"/>
        <v>435</v>
      </c>
      <c r="R63" s="9">
        <v>3</v>
      </c>
      <c r="S63" s="9">
        <v>873</v>
      </c>
    </row>
    <row r="64" spans="2:19" ht="26.25">
      <c r="B64" s="7">
        <v>44</v>
      </c>
      <c r="C64" s="26" t="s">
        <v>585</v>
      </c>
      <c r="D64" s="28" t="s">
        <v>14</v>
      </c>
      <c r="E64" s="27" t="s">
        <v>540</v>
      </c>
      <c r="F64" s="26" t="s">
        <v>586</v>
      </c>
      <c r="G64" s="9">
        <v>1</v>
      </c>
      <c r="H64" s="10">
        <v>495</v>
      </c>
      <c r="I64" s="19">
        <v>248</v>
      </c>
      <c r="J64" s="33">
        <v>247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1"/>
        <v>1</v>
      </c>
      <c r="O64" s="9">
        <f t="shared" si="1"/>
        <v>495</v>
      </c>
      <c r="P64" s="9">
        <f t="shared" si="1"/>
        <v>248</v>
      </c>
      <c r="Q64" s="9">
        <f t="shared" si="1"/>
        <v>247</v>
      </c>
      <c r="R64" s="9">
        <v>1</v>
      </c>
      <c r="S64" s="9">
        <v>495</v>
      </c>
    </row>
    <row r="65" spans="2:19" ht="26.25">
      <c r="B65" s="7">
        <v>45</v>
      </c>
      <c r="C65" s="26" t="s">
        <v>587</v>
      </c>
      <c r="D65" s="28" t="s">
        <v>14</v>
      </c>
      <c r="E65" s="27" t="s">
        <v>540</v>
      </c>
      <c r="F65" s="26" t="s">
        <v>588</v>
      </c>
      <c r="G65" s="9">
        <v>1</v>
      </c>
      <c r="H65" s="10">
        <v>145</v>
      </c>
      <c r="I65" s="19">
        <v>73</v>
      </c>
      <c r="J65" s="33">
        <v>72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1"/>
        <v>1</v>
      </c>
      <c r="O65" s="9">
        <f t="shared" si="1"/>
        <v>145</v>
      </c>
      <c r="P65" s="9">
        <f t="shared" si="1"/>
        <v>73</v>
      </c>
      <c r="Q65" s="9">
        <f t="shared" si="1"/>
        <v>72</v>
      </c>
      <c r="R65" s="9">
        <v>1</v>
      </c>
      <c r="S65" s="9">
        <v>145</v>
      </c>
    </row>
    <row r="66" spans="2:19" ht="26.25">
      <c r="B66" s="7">
        <v>46</v>
      </c>
      <c r="C66" s="26" t="s">
        <v>589</v>
      </c>
      <c r="D66" s="28" t="s">
        <v>14</v>
      </c>
      <c r="E66" s="27" t="s">
        <v>540</v>
      </c>
      <c r="F66" s="26" t="s">
        <v>590</v>
      </c>
      <c r="G66" s="9">
        <v>1</v>
      </c>
      <c r="H66" s="10">
        <v>873</v>
      </c>
      <c r="I66" s="19">
        <v>437</v>
      </c>
      <c r="J66" s="33">
        <v>436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1"/>
        <v>1</v>
      </c>
      <c r="O66" s="9">
        <f t="shared" si="1"/>
        <v>873</v>
      </c>
      <c r="P66" s="9">
        <f t="shared" si="1"/>
        <v>437</v>
      </c>
      <c r="Q66" s="9">
        <f t="shared" si="1"/>
        <v>436</v>
      </c>
      <c r="R66" s="9">
        <v>1</v>
      </c>
      <c r="S66" s="9">
        <v>873</v>
      </c>
    </row>
    <row r="67" spans="2:19" ht="26.25">
      <c r="B67" s="7">
        <v>47</v>
      </c>
      <c r="C67" s="26" t="s">
        <v>591</v>
      </c>
      <c r="D67" s="28" t="s">
        <v>14</v>
      </c>
      <c r="E67" s="27" t="s">
        <v>540</v>
      </c>
      <c r="F67" s="26" t="s">
        <v>592</v>
      </c>
      <c r="G67" s="9">
        <v>1</v>
      </c>
      <c r="H67" s="10">
        <v>429</v>
      </c>
      <c r="I67" s="19">
        <v>215</v>
      </c>
      <c r="J67" s="33">
        <v>214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1"/>
        <v>1</v>
      </c>
      <c r="O67" s="9">
        <f t="shared" si="1"/>
        <v>429</v>
      </c>
      <c r="P67" s="9">
        <f t="shared" si="1"/>
        <v>215</v>
      </c>
      <c r="Q67" s="9">
        <f t="shared" si="1"/>
        <v>214</v>
      </c>
      <c r="R67" s="9">
        <v>1</v>
      </c>
      <c r="S67" s="9">
        <v>429</v>
      </c>
    </row>
    <row r="68" spans="2:19" ht="26.25">
      <c r="B68" s="7">
        <v>48</v>
      </c>
      <c r="C68" s="26" t="s">
        <v>593</v>
      </c>
      <c r="D68" s="28" t="s">
        <v>14</v>
      </c>
      <c r="E68" s="27" t="s">
        <v>540</v>
      </c>
      <c r="F68" s="26" t="s">
        <v>594</v>
      </c>
      <c r="G68" s="9">
        <v>1</v>
      </c>
      <c r="H68" s="10">
        <v>96</v>
      </c>
      <c r="I68" s="19">
        <v>48</v>
      </c>
      <c r="J68" s="33">
        <v>48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1"/>
        <v>1</v>
      </c>
      <c r="O68" s="9">
        <f t="shared" si="1"/>
        <v>96</v>
      </c>
      <c r="P68" s="9">
        <f t="shared" si="1"/>
        <v>48</v>
      </c>
      <c r="Q68" s="9">
        <f t="shared" si="1"/>
        <v>48</v>
      </c>
      <c r="R68" s="9">
        <v>1</v>
      </c>
      <c r="S68" s="9">
        <v>96</v>
      </c>
    </row>
    <row r="69" spans="2:19" ht="27" thickBot="1">
      <c r="B69" s="7">
        <v>49</v>
      </c>
      <c r="C69" s="26" t="s">
        <v>595</v>
      </c>
      <c r="D69" s="28" t="s">
        <v>14</v>
      </c>
      <c r="E69" s="27" t="s">
        <v>540</v>
      </c>
      <c r="F69" s="26" t="s">
        <v>596</v>
      </c>
      <c r="G69" s="9">
        <v>4</v>
      </c>
      <c r="H69" s="10">
        <v>44</v>
      </c>
      <c r="I69" s="19">
        <v>24</v>
      </c>
      <c r="J69" s="33">
        <v>20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1"/>
        <v>4</v>
      </c>
      <c r="O69" s="9">
        <f t="shared" si="1"/>
        <v>44</v>
      </c>
      <c r="P69" s="9">
        <f t="shared" si="1"/>
        <v>24</v>
      </c>
      <c r="Q69" s="9">
        <f t="shared" si="1"/>
        <v>20</v>
      </c>
      <c r="R69" s="9">
        <v>4</v>
      </c>
      <c r="S69" s="9">
        <v>44</v>
      </c>
    </row>
    <row r="70" spans="2:10" ht="27" thickBot="1">
      <c r="B70" s="11"/>
      <c r="C70" s="12" t="s">
        <v>597</v>
      </c>
      <c r="D70" s="23" t="s">
        <v>9</v>
      </c>
      <c r="E70" s="24" t="s">
        <v>9</v>
      </c>
      <c r="F70" s="24" t="s">
        <v>9</v>
      </c>
      <c r="G70" s="13">
        <f>SUM('В.Геївці'!N26:N69)</f>
        <v>55</v>
      </c>
      <c r="H70" s="14">
        <f>SUM('В.Геївці'!O26:O69)</f>
        <v>13446.71</v>
      </c>
      <c r="I70" s="20">
        <f>SUM('В.Геївці'!P26:P69)</f>
        <v>6738</v>
      </c>
      <c r="J70" s="34">
        <f>SUM('В.Геївці'!Q26:Q69)</f>
        <v>6708.71</v>
      </c>
    </row>
    <row r="71" spans="2:10" ht="15" customHeight="1" thickBot="1">
      <c r="B71" s="4" t="s">
        <v>344</v>
      </c>
      <c r="C71" s="52"/>
      <c r="D71" s="6"/>
      <c r="E71" s="6"/>
      <c r="F71" s="6"/>
      <c r="G71" s="6"/>
      <c r="H71" s="6"/>
      <c r="I71" s="6"/>
      <c r="J71" s="32"/>
    </row>
    <row r="72" spans="2:19" ht="26.25">
      <c r="B72" s="7">
        <v>50</v>
      </c>
      <c r="C72" s="26" t="s">
        <v>598</v>
      </c>
      <c r="D72" s="28" t="s">
        <v>14</v>
      </c>
      <c r="E72" s="27" t="s">
        <v>540</v>
      </c>
      <c r="F72" s="26" t="s">
        <v>599</v>
      </c>
      <c r="G72" s="9">
        <v>1</v>
      </c>
      <c r="H72" s="10">
        <v>100</v>
      </c>
      <c r="I72" s="19">
        <v>50</v>
      </c>
      <c r="J72" s="33">
        <v>50</v>
      </c>
      <c r="K72" s="29">
        <v>1</v>
      </c>
      <c r="L72" s="10" t="e">
        <f>#REF!</f>
        <v>#REF!</v>
      </c>
      <c r="M72" s="9" t="e">
        <f>#REF!</f>
        <v>#REF!</v>
      </c>
      <c r="N72" s="8">
        <f aca="true" t="shared" si="2" ref="N72:Q76">G72</f>
        <v>1</v>
      </c>
      <c r="O72" s="9">
        <f t="shared" si="2"/>
        <v>100</v>
      </c>
      <c r="P72" s="9">
        <f t="shared" si="2"/>
        <v>50</v>
      </c>
      <c r="Q72" s="9">
        <f t="shared" si="2"/>
        <v>50</v>
      </c>
      <c r="R72" s="9">
        <v>1</v>
      </c>
      <c r="S72" s="9">
        <v>100</v>
      </c>
    </row>
    <row r="73" spans="2:19" ht="26.25">
      <c r="B73" s="7">
        <v>51</v>
      </c>
      <c r="C73" s="26" t="s">
        <v>600</v>
      </c>
      <c r="D73" s="28" t="s">
        <v>14</v>
      </c>
      <c r="E73" s="27" t="s">
        <v>540</v>
      </c>
      <c r="F73" s="26" t="s">
        <v>601</v>
      </c>
      <c r="G73" s="9">
        <v>4</v>
      </c>
      <c r="H73" s="10">
        <v>20</v>
      </c>
      <c r="I73" s="19">
        <v>12</v>
      </c>
      <c r="J73" s="33">
        <v>8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2"/>
        <v>4</v>
      </c>
      <c r="O73" s="9">
        <f t="shared" si="2"/>
        <v>20</v>
      </c>
      <c r="P73" s="9">
        <f t="shared" si="2"/>
        <v>12</v>
      </c>
      <c r="Q73" s="9">
        <f t="shared" si="2"/>
        <v>8</v>
      </c>
      <c r="R73" s="9">
        <v>4</v>
      </c>
      <c r="S73" s="9">
        <v>20</v>
      </c>
    </row>
    <row r="74" spans="2:19" ht="26.25">
      <c r="B74" s="7">
        <v>52</v>
      </c>
      <c r="C74" s="26" t="s">
        <v>602</v>
      </c>
      <c r="D74" s="28" t="s">
        <v>14</v>
      </c>
      <c r="E74" s="27" t="s">
        <v>540</v>
      </c>
      <c r="F74" s="26" t="s">
        <v>603</v>
      </c>
      <c r="G74" s="9">
        <v>1</v>
      </c>
      <c r="H74" s="10">
        <v>10</v>
      </c>
      <c r="I74" s="19">
        <v>5</v>
      </c>
      <c r="J74" s="33">
        <v>5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2"/>
        <v>1</v>
      </c>
      <c r="O74" s="9">
        <f t="shared" si="2"/>
        <v>10</v>
      </c>
      <c r="P74" s="9">
        <f t="shared" si="2"/>
        <v>5</v>
      </c>
      <c r="Q74" s="9">
        <f t="shared" si="2"/>
        <v>5</v>
      </c>
      <c r="R74" s="9">
        <v>1</v>
      </c>
      <c r="S74" s="9">
        <v>10</v>
      </c>
    </row>
    <row r="75" spans="2:19" ht="26.25">
      <c r="B75" s="7">
        <v>53</v>
      </c>
      <c r="C75" s="26" t="s">
        <v>604</v>
      </c>
      <c r="D75" s="28" t="s">
        <v>14</v>
      </c>
      <c r="E75" s="27" t="s">
        <v>540</v>
      </c>
      <c r="F75" s="26" t="s">
        <v>605</v>
      </c>
      <c r="G75" s="9">
        <v>2</v>
      </c>
      <c r="H75" s="10">
        <v>40</v>
      </c>
      <c r="I75" s="19">
        <v>20</v>
      </c>
      <c r="J75" s="33">
        <v>20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2"/>
        <v>2</v>
      </c>
      <c r="O75" s="9">
        <f t="shared" si="2"/>
        <v>40</v>
      </c>
      <c r="P75" s="9">
        <f t="shared" si="2"/>
        <v>20</v>
      </c>
      <c r="Q75" s="9">
        <f t="shared" si="2"/>
        <v>20</v>
      </c>
      <c r="R75" s="9">
        <v>2</v>
      </c>
      <c r="S75" s="9">
        <v>40</v>
      </c>
    </row>
    <row r="76" spans="2:19" ht="27" thickBot="1">
      <c r="B76" s="7">
        <v>54</v>
      </c>
      <c r="C76" s="26" t="s">
        <v>606</v>
      </c>
      <c r="D76" s="28" t="s">
        <v>14</v>
      </c>
      <c r="E76" s="27" t="s">
        <v>540</v>
      </c>
      <c r="F76" s="26" t="s">
        <v>607</v>
      </c>
      <c r="G76" s="9">
        <v>2</v>
      </c>
      <c r="H76" s="10">
        <v>20</v>
      </c>
      <c r="I76" s="19">
        <v>10</v>
      </c>
      <c r="J76" s="33">
        <v>10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2"/>
        <v>2</v>
      </c>
      <c r="O76" s="9">
        <f t="shared" si="2"/>
        <v>20</v>
      </c>
      <c r="P76" s="9">
        <f t="shared" si="2"/>
        <v>10</v>
      </c>
      <c r="Q76" s="9">
        <f t="shared" si="2"/>
        <v>10</v>
      </c>
      <c r="R76" s="9">
        <v>2</v>
      </c>
      <c r="S76" s="9">
        <v>20</v>
      </c>
    </row>
    <row r="77" spans="2:10" ht="27" thickBot="1">
      <c r="B77" s="11"/>
      <c r="C77" s="12" t="s">
        <v>608</v>
      </c>
      <c r="D77" s="23" t="s">
        <v>9</v>
      </c>
      <c r="E77" s="24" t="s">
        <v>9</v>
      </c>
      <c r="F77" s="24" t="s">
        <v>9</v>
      </c>
      <c r="G77" s="13">
        <f>SUM('В.Геївці'!N71:N76)</f>
        <v>10</v>
      </c>
      <c r="H77" s="14">
        <f>SUM('В.Геївці'!O71:O76)</f>
        <v>190</v>
      </c>
      <c r="I77" s="20">
        <f>SUM('В.Геївці'!P71:P76)</f>
        <v>97</v>
      </c>
      <c r="J77" s="34">
        <f>SUM('В.Геївці'!Q71:Q76)</f>
        <v>93</v>
      </c>
    </row>
    <row r="78" spans="2:10" ht="13.5" thickBot="1">
      <c r="B78" s="11"/>
      <c r="C78" s="12" t="s">
        <v>156</v>
      </c>
      <c r="D78" s="23" t="s">
        <v>9</v>
      </c>
      <c r="E78" s="24" t="s">
        <v>9</v>
      </c>
      <c r="F78" s="24" t="s">
        <v>9</v>
      </c>
      <c r="G78" s="13">
        <f>G77+G70+G25</f>
        <v>71</v>
      </c>
      <c r="H78" s="13">
        <f>H77+H70+H25</f>
        <v>36590.71</v>
      </c>
      <c r="I78" s="13">
        <f>I77+I70+I25</f>
        <v>28575.94</v>
      </c>
      <c r="J78" s="13">
        <f>J77+J70+J25</f>
        <v>8014.77</v>
      </c>
    </row>
    <row r="80" spans="3:6" ht="12.75">
      <c r="C80" s="132" t="s">
        <v>779</v>
      </c>
      <c r="D80" s="132"/>
      <c r="E80" s="132"/>
      <c r="F80" s="132"/>
    </row>
  </sheetData>
  <sheetProtection/>
  <mergeCells count="9">
    <mergeCell ref="D17:G17"/>
    <mergeCell ref="C80:F80"/>
    <mergeCell ref="C11:I11"/>
    <mergeCell ref="C12:I12"/>
    <mergeCell ref="B14:B15"/>
    <mergeCell ref="C14:C15"/>
    <mergeCell ref="D14:D15"/>
    <mergeCell ref="E14:E15"/>
    <mergeCell ref="G14:J14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7:T110"/>
  <sheetViews>
    <sheetView showGridLines="0" view="pageBreakPreview" zoomScaleSheetLayoutView="100" zoomScalePageLayoutView="0" workbookViewId="0" topLeftCell="A1">
      <selection activeCell="I7" sqref="I7"/>
    </sheetView>
  </sheetViews>
  <sheetFormatPr defaultColWidth="9.00390625" defaultRowHeight="12.75" customHeight="1"/>
  <cols>
    <col min="2" max="2" width="5.625" style="0" customWidth="1"/>
    <col min="3" max="3" width="42.125" style="0" customWidth="1"/>
    <col min="4" max="4" width="9.125" style="0" customWidth="1"/>
    <col min="5" max="5" width="13.625" style="0" customWidth="1"/>
    <col min="6" max="6" width="16.50390625" style="0" customWidth="1"/>
    <col min="7" max="7" width="9.50390625" style="0" customWidth="1"/>
    <col min="8" max="8" width="11.00390625" style="0" customWidth="1"/>
    <col min="9" max="9" width="15.00390625" style="0" customWidth="1"/>
    <col min="10" max="10" width="11.375" style="0" customWidth="1"/>
    <col min="11" max="19" width="9.125" style="0" hidden="1" customWidth="1"/>
  </cols>
  <sheetData>
    <row r="7" ht="12.75">
      <c r="I7" t="s">
        <v>847</v>
      </c>
    </row>
    <row r="8" ht="12.75">
      <c r="I8" t="s">
        <v>770</v>
      </c>
    </row>
    <row r="9" ht="12.75">
      <c r="I9" t="s">
        <v>771</v>
      </c>
    </row>
    <row r="11" spans="5:6" ht="13.5">
      <c r="E11" s="136" t="s">
        <v>150</v>
      </c>
      <c r="F11" s="137"/>
    </row>
    <row r="12" spans="3:9" ht="15">
      <c r="C12" s="138" t="s">
        <v>151</v>
      </c>
      <c r="D12" s="138"/>
      <c r="E12" s="138"/>
      <c r="F12" s="138"/>
      <c r="G12" s="138"/>
      <c r="H12" s="138"/>
      <c r="I12" s="138"/>
    </row>
    <row r="13" spans="2:9" ht="15.75" thickBot="1">
      <c r="B13" s="15"/>
      <c r="C13" s="138" t="s">
        <v>152</v>
      </c>
      <c r="D13" s="138"/>
      <c r="E13" s="138"/>
      <c r="F13" s="138"/>
      <c r="G13" s="138"/>
      <c r="H13" s="138"/>
      <c r="I13" s="138"/>
    </row>
    <row r="14" spans="2:20" ht="13.5" thickBot="1">
      <c r="B14" s="139" t="s">
        <v>0</v>
      </c>
      <c r="C14" s="141" t="s">
        <v>3</v>
      </c>
      <c r="D14" s="141" t="s">
        <v>10</v>
      </c>
      <c r="E14" s="141" t="s">
        <v>4</v>
      </c>
      <c r="F14" s="41" t="s">
        <v>1</v>
      </c>
      <c r="G14" s="143" t="s">
        <v>149</v>
      </c>
      <c r="H14" s="144"/>
      <c r="I14" s="144"/>
      <c r="J14" s="145"/>
      <c r="T14" s="1"/>
    </row>
    <row r="15" spans="2:10" ht="103.5" thickBot="1">
      <c r="B15" s="140"/>
      <c r="C15" s="142"/>
      <c r="D15" s="142"/>
      <c r="E15" s="142"/>
      <c r="F15" s="16" t="s">
        <v>5</v>
      </c>
      <c r="G15" s="43" t="s">
        <v>2</v>
      </c>
      <c r="H15" s="44" t="s">
        <v>356</v>
      </c>
      <c r="I15" s="45" t="s">
        <v>257</v>
      </c>
      <c r="J15" s="46" t="s">
        <v>357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47">
        <v>9</v>
      </c>
    </row>
    <row r="17" spans="2:10" ht="15.75" thickBot="1">
      <c r="B17" s="38"/>
      <c r="C17" s="39"/>
      <c r="D17" s="39"/>
      <c r="E17" s="133" t="s">
        <v>358</v>
      </c>
      <c r="F17" s="133"/>
      <c r="G17" s="39"/>
      <c r="H17" s="39"/>
      <c r="I17" s="39"/>
      <c r="J17" s="47"/>
    </row>
    <row r="18" spans="2:10" ht="15" thickBot="1">
      <c r="B18" s="134" t="s">
        <v>153</v>
      </c>
      <c r="C18" s="135"/>
      <c r="D18" s="6"/>
      <c r="E18" s="6"/>
      <c r="F18" s="6"/>
      <c r="G18" s="6"/>
      <c r="H18" s="6"/>
      <c r="I18" s="6"/>
      <c r="J18" s="48"/>
    </row>
    <row r="19" spans="2:19" ht="52.5">
      <c r="B19" s="7">
        <v>1</v>
      </c>
      <c r="C19" s="26" t="s">
        <v>11</v>
      </c>
      <c r="D19" s="8" t="s">
        <v>14</v>
      </c>
      <c r="E19" s="27" t="s">
        <v>12</v>
      </c>
      <c r="F19" s="26" t="s">
        <v>359</v>
      </c>
      <c r="G19" s="9">
        <v>1</v>
      </c>
      <c r="H19" s="10">
        <v>3800</v>
      </c>
      <c r="I19" s="19">
        <v>2470.19</v>
      </c>
      <c r="J19" s="49">
        <v>1329.8100000000002</v>
      </c>
      <c r="K19" s="29">
        <v>1</v>
      </c>
      <c r="L19" s="10" t="e">
        <f>#REF!</f>
        <v>#REF!</v>
      </c>
      <c r="M19" s="9" t="e">
        <f>#REF!</f>
        <v>#REF!</v>
      </c>
      <c r="N19" s="8">
        <f aca="true" t="shared" si="0" ref="N19:Q42">G19</f>
        <v>1</v>
      </c>
      <c r="O19" s="9">
        <f t="shared" si="0"/>
        <v>3800</v>
      </c>
      <c r="P19" s="9">
        <f t="shared" si="0"/>
        <v>2470.19</v>
      </c>
      <c r="Q19" s="9">
        <f t="shared" si="0"/>
        <v>1329.8100000000002</v>
      </c>
      <c r="R19" s="9">
        <v>1</v>
      </c>
      <c r="S19" s="9">
        <v>3800</v>
      </c>
    </row>
    <row r="20" spans="2:19" ht="26.25">
      <c r="B20" s="7">
        <v>2</v>
      </c>
      <c r="C20" s="26" t="s">
        <v>360</v>
      </c>
      <c r="D20" s="8" t="s">
        <v>14</v>
      </c>
      <c r="E20" s="27" t="s">
        <v>361</v>
      </c>
      <c r="F20" s="26" t="s">
        <v>362</v>
      </c>
      <c r="G20" s="9">
        <v>1</v>
      </c>
      <c r="H20" s="10">
        <v>2218.75</v>
      </c>
      <c r="I20" s="19">
        <v>1772.8700000000001</v>
      </c>
      <c r="J20" s="49">
        <v>445.88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2218.75</v>
      </c>
      <c r="P20" s="9">
        <f t="shared" si="0"/>
        <v>1772.8700000000001</v>
      </c>
      <c r="Q20" s="9">
        <f t="shared" si="0"/>
        <v>445.88</v>
      </c>
      <c r="R20" s="9">
        <v>1</v>
      </c>
      <c r="S20" s="9">
        <v>2218.75</v>
      </c>
    </row>
    <row r="21" spans="2:19" ht="26.25">
      <c r="B21" s="7">
        <v>3</v>
      </c>
      <c r="C21" s="26" t="s">
        <v>363</v>
      </c>
      <c r="D21" s="28" t="s">
        <v>14</v>
      </c>
      <c r="E21" s="27" t="s">
        <v>16</v>
      </c>
      <c r="F21" s="26" t="s">
        <v>48</v>
      </c>
      <c r="G21" s="9">
        <v>1</v>
      </c>
      <c r="H21" s="10">
        <v>18884.510000000002</v>
      </c>
      <c r="I21" s="19">
        <v>5822.700000000001</v>
      </c>
      <c r="J21" s="49">
        <v>13061.810000000001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18884.510000000002</v>
      </c>
      <c r="P21" s="9">
        <f t="shared" si="0"/>
        <v>5822.700000000001</v>
      </c>
      <c r="Q21" s="9">
        <f t="shared" si="0"/>
        <v>13061.810000000001</v>
      </c>
      <c r="R21" s="9">
        <v>1</v>
      </c>
      <c r="S21" s="9">
        <v>18884.510000000002</v>
      </c>
    </row>
    <row r="22" spans="2:19" ht="26.25">
      <c r="B22" s="7">
        <v>4</v>
      </c>
      <c r="C22" s="26" t="s">
        <v>18</v>
      </c>
      <c r="D22" s="28" t="s">
        <v>14</v>
      </c>
      <c r="E22" s="27" t="s">
        <v>16</v>
      </c>
      <c r="F22" s="26" t="s">
        <v>364</v>
      </c>
      <c r="G22" s="9">
        <v>1</v>
      </c>
      <c r="H22" s="10">
        <v>20938.9</v>
      </c>
      <c r="I22" s="19">
        <v>6456.14</v>
      </c>
      <c r="J22" s="49">
        <v>14482.76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20938.9</v>
      </c>
      <c r="P22" s="9">
        <f t="shared" si="0"/>
        <v>6456.14</v>
      </c>
      <c r="Q22" s="9">
        <f t="shared" si="0"/>
        <v>14482.76</v>
      </c>
      <c r="R22" s="9">
        <v>1</v>
      </c>
      <c r="S22" s="9">
        <v>20938.9</v>
      </c>
    </row>
    <row r="23" spans="2:19" ht="26.25">
      <c r="B23" s="7">
        <v>5</v>
      </c>
      <c r="C23" s="26" t="s">
        <v>365</v>
      </c>
      <c r="D23" s="28" t="s">
        <v>14</v>
      </c>
      <c r="E23" s="27" t="s">
        <v>16</v>
      </c>
      <c r="F23" s="26" t="s">
        <v>366</v>
      </c>
      <c r="G23" s="9">
        <v>1</v>
      </c>
      <c r="H23" s="10">
        <v>20938.920000000002</v>
      </c>
      <c r="I23" s="19">
        <v>6456.14</v>
      </c>
      <c r="J23" s="49">
        <v>14482.78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20938.920000000002</v>
      </c>
      <c r="P23" s="9">
        <f t="shared" si="0"/>
        <v>6456.14</v>
      </c>
      <c r="Q23" s="9">
        <f t="shared" si="0"/>
        <v>14482.78</v>
      </c>
      <c r="R23" s="9">
        <v>1</v>
      </c>
      <c r="S23" s="9">
        <v>20938.920000000002</v>
      </c>
    </row>
    <row r="24" spans="2:19" ht="26.25">
      <c r="B24" s="7">
        <v>6</v>
      </c>
      <c r="C24" s="26" t="s">
        <v>367</v>
      </c>
      <c r="D24" s="28" t="s">
        <v>14</v>
      </c>
      <c r="E24" s="27" t="s">
        <v>16</v>
      </c>
      <c r="F24" s="26" t="s">
        <v>368</v>
      </c>
      <c r="G24" s="9">
        <v>1</v>
      </c>
      <c r="H24" s="10">
        <v>6181.85</v>
      </c>
      <c r="I24" s="19">
        <v>1906.19</v>
      </c>
      <c r="J24" s="49">
        <v>4275.66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6181.85</v>
      </c>
      <c r="P24" s="9">
        <f t="shared" si="0"/>
        <v>1906.19</v>
      </c>
      <c r="Q24" s="9">
        <f t="shared" si="0"/>
        <v>4275.66</v>
      </c>
      <c r="R24" s="9">
        <v>1</v>
      </c>
      <c r="S24" s="9">
        <v>6181.85</v>
      </c>
    </row>
    <row r="25" spans="2:19" ht="39">
      <c r="B25" s="7">
        <v>7</v>
      </c>
      <c r="C25" s="26" t="s">
        <v>369</v>
      </c>
      <c r="D25" s="28" t="s">
        <v>14</v>
      </c>
      <c r="E25" s="27" t="s">
        <v>370</v>
      </c>
      <c r="F25" s="26" t="s">
        <v>371</v>
      </c>
      <c r="G25" s="9">
        <v>1</v>
      </c>
      <c r="H25" s="10">
        <v>10600</v>
      </c>
      <c r="I25" s="19">
        <v>7507.81</v>
      </c>
      <c r="J25" s="49">
        <v>3092.19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10600</v>
      </c>
      <c r="P25" s="9">
        <f t="shared" si="0"/>
        <v>7507.81</v>
      </c>
      <c r="Q25" s="9">
        <f t="shared" si="0"/>
        <v>3092.19</v>
      </c>
      <c r="R25" s="9">
        <v>1</v>
      </c>
      <c r="S25" s="9">
        <v>10600</v>
      </c>
    </row>
    <row r="26" spans="2:19" ht="26.25">
      <c r="B26" s="7">
        <v>8</v>
      </c>
      <c r="C26" s="26" t="s">
        <v>372</v>
      </c>
      <c r="D26" s="28" t="s">
        <v>14</v>
      </c>
      <c r="E26" s="27" t="s">
        <v>373</v>
      </c>
      <c r="F26" s="26" t="s">
        <v>374</v>
      </c>
      <c r="G26" s="9">
        <v>1</v>
      </c>
      <c r="H26" s="10">
        <v>8500</v>
      </c>
      <c r="I26" s="19">
        <v>7439.31</v>
      </c>
      <c r="J26" s="49">
        <v>1060.69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8500</v>
      </c>
      <c r="P26" s="9">
        <f t="shared" si="0"/>
        <v>7439.31</v>
      </c>
      <c r="Q26" s="9">
        <f t="shared" si="0"/>
        <v>1060.69</v>
      </c>
      <c r="R26" s="9">
        <v>1</v>
      </c>
      <c r="S26" s="9">
        <v>8500</v>
      </c>
    </row>
    <row r="27" spans="2:19" ht="26.25">
      <c r="B27" s="7">
        <v>9</v>
      </c>
      <c r="C27" s="26" t="s">
        <v>375</v>
      </c>
      <c r="D27" s="28" t="s">
        <v>14</v>
      </c>
      <c r="E27" s="27" t="s">
        <v>373</v>
      </c>
      <c r="F27" s="26" t="s">
        <v>376</v>
      </c>
      <c r="G27" s="9">
        <v>1</v>
      </c>
      <c r="H27" s="10">
        <v>7100</v>
      </c>
      <c r="I27" s="19">
        <v>6214.6900000000005</v>
      </c>
      <c r="J27" s="49">
        <v>885.3100000000001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0"/>
        <v>7100</v>
      </c>
      <c r="P27" s="9">
        <f t="shared" si="0"/>
        <v>6214.6900000000005</v>
      </c>
      <c r="Q27" s="9">
        <f t="shared" si="0"/>
        <v>885.3100000000001</v>
      </c>
      <c r="R27" s="9">
        <v>1</v>
      </c>
      <c r="S27" s="9">
        <v>7100</v>
      </c>
    </row>
    <row r="28" spans="2:19" ht="26.25">
      <c r="B28" s="7">
        <v>10</v>
      </c>
      <c r="C28" s="26" t="s">
        <v>377</v>
      </c>
      <c r="D28" s="28" t="s">
        <v>14</v>
      </c>
      <c r="E28" s="27" t="s">
        <v>373</v>
      </c>
      <c r="F28" s="26" t="s">
        <v>378</v>
      </c>
      <c r="G28" s="9">
        <v>1</v>
      </c>
      <c r="H28" s="10">
        <v>4700</v>
      </c>
      <c r="I28" s="19">
        <v>4114.6900000000005</v>
      </c>
      <c r="J28" s="49">
        <v>585.3100000000001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4700</v>
      </c>
      <c r="P28" s="9">
        <f t="shared" si="0"/>
        <v>4114.6900000000005</v>
      </c>
      <c r="Q28" s="9">
        <f t="shared" si="0"/>
        <v>585.3100000000001</v>
      </c>
      <c r="R28" s="9">
        <v>1</v>
      </c>
      <c r="S28" s="9">
        <v>4700</v>
      </c>
    </row>
    <row r="29" spans="2:19" ht="26.25">
      <c r="B29" s="7">
        <v>11</v>
      </c>
      <c r="C29" s="26" t="s">
        <v>379</v>
      </c>
      <c r="D29" s="28" t="s">
        <v>14</v>
      </c>
      <c r="E29" s="27" t="s">
        <v>373</v>
      </c>
      <c r="F29" s="26" t="s">
        <v>380</v>
      </c>
      <c r="G29" s="9">
        <v>1</v>
      </c>
      <c r="H29" s="10">
        <v>10200</v>
      </c>
      <c r="I29" s="19">
        <v>8925</v>
      </c>
      <c r="J29" s="49">
        <v>1275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10200</v>
      </c>
      <c r="P29" s="9">
        <f t="shared" si="0"/>
        <v>8925</v>
      </c>
      <c r="Q29" s="9">
        <f t="shared" si="0"/>
        <v>1275</v>
      </c>
      <c r="R29" s="9">
        <v>1</v>
      </c>
      <c r="S29" s="9">
        <v>10200</v>
      </c>
    </row>
    <row r="30" spans="2:19" ht="26.25">
      <c r="B30" s="7">
        <v>12</v>
      </c>
      <c r="C30" s="26" t="s">
        <v>381</v>
      </c>
      <c r="D30" s="28" t="s">
        <v>14</v>
      </c>
      <c r="E30" s="27" t="s">
        <v>190</v>
      </c>
      <c r="F30" s="26" t="s">
        <v>382</v>
      </c>
      <c r="G30" s="9">
        <v>1</v>
      </c>
      <c r="H30" s="10">
        <v>4600</v>
      </c>
      <c r="I30" s="19">
        <v>4600</v>
      </c>
      <c r="J30" s="49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4600</v>
      </c>
      <c r="P30" s="9">
        <f t="shared" si="0"/>
        <v>4600</v>
      </c>
      <c r="Q30" s="9">
        <f t="shared" si="0"/>
        <v>0</v>
      </c>
      <c r="R30" s="9">
        <v>1</v>
      </c>
      <c r="S30" s="9">
        <v>4600</v>
      </c>
    </row>
    <row r="31" spans="2:19" ht="26.25">
      <c r="B31" s="7">
        <v>13</v>
      </c>
      <c r="C31" s="26" t="s">
        <v>383</v>
      </c>
      <c r="D31" s="28" t="s">
        <v>14</v>
      </c>
      <c r="E31" s="27" t="s">
        <v>190</v>
      </c>
      <c r="F31" s="26" t="s">
        <v>384</v>
      </c>
      <c r="G31" s="9">
        <v>1</v>
      </c>
      <c r="H31" s="10">
        <v>8800</v>
      </c>
      <c r="I31" s="19">
        <v>8800</v>
      </c>
      <c r="J31" s="49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0"/>
        <v>8800</v>
      </c>
      <c r="P31" s="9">
        <f t="shared" si="0"/>
        <v>8800</v>
      </c>
      <c r="Q31" s="9">
        <f t="shared" si="0"/>
        <v>0</v>
      </c>
      <c r="R31" s="9">
        <v>1</v>
      </c>
      <c r="S31" s="9">
        <v>8800</v>
      </c>
    </row>
    <row r="32" spans="2:19" ht="26.25">
      <c r="B32" s="7">
        <v>14</v>
      </c>
      <c r="C32" s="26" t="s">
        <v>385</v>
      </c>
      <c r="D32" s="28" t="s">
        <v>14</v>
      </c>
      <c r="E32" s="27" t="s">
        <v>190</v>
      </c>
      <c r="F32" s="26" t="s">
        <v>386</v>
      </c>
      <c r="G32" s="9">
        <v>1</v>
      </c>
      <c r="H32" s="10">
        <v>6500</v>
      </c>
      <c r="I32" s="19">
        <v>6500</v>
      </c>
      <c r="J32" s="49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0"/>
        <v>6500</v>
      </c>
      <c r="P32" s="9">
        <f t="shared" si="0"/>
        <v>6500</v>
      </c>
      <c r="Q32" s="9">
        <f t="shared" si="0"/>
        <v>0</v>
      </c>
      <c r="R32" s="9">
        <v>1</v>
      </c>
      <c r="S32" s="9">
        <v>6500</v>
      </c>
    </row>
    <row r="33" spans="2:19" ht="26.25">
      <c r="B33" s="7">
        <v>15</v>
      </c>
      <c r="C33" s="26" t="s">
        <v>186</v>
      </c>
      <c r="D33" s="28" t="s">
        <v>14</v>
      </c>
      <c r="E33" s="27" t="s">
        <v>187</v>
      </c>
      <c r="F33" s="26" t="s">
        <v>387</v>
      </c>
      <c r="G33" s="9">
        <v>1</v>
      </c>
      <c r="H33" s="10">
        <v>2750</v>
      </c>
      <c r="I33" s="19">
        <v>2567.94</v>
      </c>
      <c r="J33" s="49">
        <v>182.06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0"/>
        <v>2750</v>
      </c>
      <c r="P33" s="9">
        <f t="shared" si="0"/>
        <v>2567.94</v>
      </c>
      <c r="Q33" s="9">
        <f t="shared" si="0"/>
        <v>182.06</v>
      </c>
      <c r="R33" s="9">
        <v>1</v>
      </c>
      <c r="S33" s="9">
        <v>2750</v>
      </c>
    </row>
    <row r="34" spans="2:19" ht="26.25">
      <c r="B34" s="7">
        <v>16</v>
      </c>
      <c r="C34" s="26" t="s">
        <v>388</v>
      </c>
      <c r="D34" s="28" t="s">
        <v>14</v>
      </c>
      <c r="E34" s="27" t="s">
        <v>190</v>
      </c>
      <c r="F34" s="26" t="s">
        <v>389</v>
      </c>
      <c r="G34" s="9">
        <v>1</v>
      </c>
      <c r="H34" s="10">
        <v>1500</v>
      </c>
      <c r="I34" s="19">
        <v>1500</v>
      </c>
      <c r="J34" s="49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0"/>
        <v>1500</v>
      </c>
      <c r="P34" s="9">
        <f t="shared" si="0"/>
        <v>1500</v>
      </c>
      <c r="Q34" s="9">
        <f t="shared" si="0"/>
        <v>0</v>
      </c>
      <c r="R34" s="9">
        <v>1</v>
      </c>
      <c r="S34" s="9">
        <v>1500</v>
      </c>
    </row>
    <row r="35" spans="2:19" ht="26.25">
      <c r="B35" s="7">
        <v>17</v>
      </c>
      <c r="C35" s="26" t="s">
        <v>390</v>
      </c>
      <c r="D35" s="28" t="s">
        <v>14</v>
      </c>
      <c r="E35" s="27" t="s">
        <v>190</v>
      </c>
      <c r="F35" s="26" t="s">
        <v>362</v>
      </c>
      <c r="G35" s="9">
        <v>1</v>
      </c>
      <c r="H35" s="10">
        <v>1850</v>
      </c>
      <c r="I35" s="19">
        <v>1850</v>
      </c>
      <c r="J35" s="49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0"/>
        <v>1850</v>
      </c>
      <c r="P35" s="9">
        <f t="shared" si="0"/>
        <v>1850</v>
      </c>
      <c r="Q35" s="9">
        <f t="shared" si="0"/>
        <v>0</v>
      </c>
      <c r="R35" s="9">
        <v>1</v>
      </c>
      <c r="S35" s="9">
        <v>1850</v>
      </c>
    </row>
    <row r="36" spans="2:19" ht="26.25">
      <c r="B36" s="7">
        <v>18</v>
      </c>
      <c r="C36" s="26" t="s">
        <v>391</v>
      </c>
      <c r="D36" s="28" t="s">
        <v>14</v>
      </c>
      <c r="E36" s="27" t="s">
        <v>190</v>
      </c>
      <c r="F36" s="26" t="s">
        <v>392</v>
      </c>
      <c r="G36" s="9">
        <v>1</v>
      </c>
      <c r="H36" s="10">
        <v>3000</v>
      </c>
      <c r="I36" s="19">
        <v>3000</v>
      </c>
      <c r="J36" s="49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0"/>
        <v>1</v>
      </c>
      <c r="O36" s="9">
        <f t="shared" si="0"/>
        <v>3000</v>
      </c>
      <c r="P36" s="9">
        <f t="shared" si="0"/>
        <v>3000</v>
      </c>
      <c r="Q36" s="9">
        <f t="shared" si="0"/>
        <v>0</v>
      </c>
      <c r="R36" s="9">
        <v>1</v>
      </c>
      <c r="S36" s="9">
        <v>3000</v>
      </c>
    </row>
    <row r="37" spans="2:19" ht="26.25">
      <c r="B37" s="7">
        <v>19</v>
      </c>
      <c r="C37" s="26" t="s">
        <v>393</v>
      </c>
      <c r="D37" s="28" t="s">
        <v>14</v>
      </c>
      <c r="E37" s="27" t="s">
        <v>190</v>
      </c>
      <c r="F37" s="26" t="s">
        <v>394</v>
      </c>
      <c r="G37" s="9">
        <v>1</v>
      </c>
      <c r="H37" s="10">
        <v>5557</v>
      </c>
      <c r="I37" s="19">
        <v>5557</v>
      </c>
      <c r="J37" s="49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0"/>
        <v>1</v>
      </c>
      <c r="O37" s="9">
        <f t="shared" si="0"/>
        <v>5557</v>
      </c>
      <c r="P37" s="9">
        <f t="shared" si="0"/>
        <v>5557</v>
      </c>
      <c r="Q37" s="9">
        <f t="shared" si="0"/>
        <v>0</v>
      </c>
      <c r="R37" s="9">
        <v>1</v>
      </c>
      <c r="S37" s="9">
        <v>5557</v>
      </c>
    </row>
    <row r="38" spans="2:19" ht="26.25">
      <c r="B38" s="7">
        <v>20</v>
      </c>
      <c r="C38" s="26" t="s">
        <v>395</v>
      </c>
      <c r="D38" s="28" t="s">
        <v>14</v>
      </c>
      <c r="E38" s="27" t="s">
        <v>190</v>
      </c>
      <c r="F38" s="26" t="s">
        <v>396</v>
      </c>
      <c r="G38" s="9">
        <v>1</v>
      </c>
      <c r="H38" s="10">
        <v>36000</v>
      </c>
      <c r="I38" s="19">
        <v>36000</v>
      </c>
      <c r="J38" s="49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0"/>
        <v>1</v>
      </c>
      <c r="O38" s="9">
        <f t="shared" si="0"/>
        <v>36000</v>
      </c>
      <c r="P38" s="9">
        <f t="shared" si="0"/>
        <v>36000</v>
      </c>
      <c r="Q38" s="9">
        <f t="shared" si="0"/>
        <v>0</v>
      </c>
      <c r="R38" s="9">
        <v>1</v>
      </c>
      <c r="S38" s="9">
        <v>36000</v>
      </c>
    </row>
    <row r="39" spans="2:19" ht="26.25">
      <c r="B39" s="7">
        <v>21</v>
      </c>
      <c r="C39" s="26" t="s">
        <v>397</v>
      </c>
      <c r="D39" s="28" t="s">
        <v>14</v>
      </c>
      <c r="E39" s="27" t="s">
        <v>190</v>
      </c>
      <c r="F39" s="26" t="s">
        <v>398</v>
      </c>
      <c r="G39" s="9">
        <v>1</v>
      </c>
      <c r="H39" s="10">
        <v>900</v>
      </c>
      <c r="I39" s="19">
        <v>900</v>
      </c>
      <c r="J39" s="49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0"/>
        <v>1</v>
      </c>
      <c r="O39" s="9">
        <f t="shared" si="0"/>
        <v>900</v>
      </c>
      <c r="P39" s="9">
        <f t="shared" si="0"/>
        <v>900</v>
      </c>
      <c r="Q39" s="9">
        <f t="shared" si="0"/>
        <v>0</v>
      </c>
      <c r="R39" s="9">
        <v>1</v>
      </c>
      <c r="S39" s="9">
        <v>900</v>
      </c>
    </row>
    <row r="40" spans="2:19" ht="26.25">
      <c r="B40" s="7">
        <v>22</v>
      </c>
      <c r="C40" s="26" t="s">
        <v>399</v>
      </c>
      <c r="D40" s="28" t="s">
        <v>14</v>
      </c>
      <c r="E40" s="27" t="s">
        <v>190</v>
      </c>
      <c r="F40" s="26" t="s">
        <v>400</v>
      </c>
      <c r="G40" s="9">
        <v>1</v>
      </c>
      <c r="H40" s="10">
        <v>500</v>
      </c>
      <c r="I40" s="19">
        <v>500</v>
      </c>
      <c r="J40" s="49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0"/>
        <v>1</v>
      </c>
      <c r="O40" s="9">
        <f t="shared" si="0"/>
        <v>500</v>
      </c>
      <c r="P40" s="9">
        <f t="shared" si="0"/>
        <v>500</v>
      </c>
      <c r="Q40" s="9">
        <f t="shared" si="0"/>
        <v>0</v>
      </c>
      <c r="R40" s="9">
        <v>1</v>
      </c>
      <c r="S40" s="9">
        <v>500</v>
      </c>
    </row>
    <row r="41" spans="2:19" ht="26.25">
      <c r="B41" s="7">
        <v>23</v>
      </c>
      <c r="C41" s="26" t="s">
        <v>401</v>
      </c>
      <c r="D41" s="28" t="s">
        <v>14</v>
      </c>
      <c r="E41" s="27" t="s">
        <v>12</v>
      </c>
      <c r="F41" s="26" t="s">
        <v>402</v>
      </c>
      <c r="G41" s="9">
        <v>1</v>
      </c>
      <c r="H41" s="10">
        <v>3470</v>
      </c>
      <c r="I41" s="19">
        <v>2256.94</v>
      </c>
      <c r="J41" s="49">
        <v>1213.06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0"/>
        <v>1</v>
      </c>
      <c r="O41" s="9">
        <f t="shared" si="0"/>
        <v>3470</v>
      </c>
      <c r="P41" s="9">
        <f t="shared" si="0"/>
        <v>2256.94</v>
      </c>
      <c r="Q41" s="9">
        <f t="shared" si="0"/>
        <v>1213.06</v>
      </c>
      <c r="R41" s="9">
        <v>1</v>
      </c>
      <c r="S41" s="9">
        <v>3470</v>
      </c>
    </row>
    <row r="42" spans="2:19" ht="39.75" thickBot="1">
      <c r="B42" s="7">
        <v>24</v>
      </c>
      <c r="C42" s="26" t="s">
        <v>403</v>
      </c>
      <c r="D42" s="28" t="s">
        <v>14</v>
      </c>
      <c r="E42" s="27" t="s">
        <v>404</v>
      </c>
      <c r="F42" s="26" t="s">
        <v>405</v>
      </c>
      <c r="G42" s="9">
        <v>1</v>
      </c>
      <c r="H42" s="10">
        <v>47404.16</v>
      </c>
      <c r="I42" s="19">
        <v>11060.84</v>
      </c>
      <c r="J42" s="49">
        <v>36343.32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0"/>
        <v>1</v>
      </c>
      <c r="O42" s="9">
        <f t="shared" si="0"/>
        <v>47404.16</v>
      </c>
      <c r="P42" s="9">
        <f t="shared" si="0"/>
        <v>11060.84</v>
      </c>
      <c r="Q42" s="9">
        <f t="shared" si="0"/>
        <v>36343.32</v>
      </c>
      <c r="R42" s="9">
        <v>1</v>
      </c>
      <c r="S42" s="9">
        <v>47404.16</v>
      </c>
    </row>
    <row r="43" spans="2:10" ht="13.5" thickBot="1">
      <c r="B43" s="11"/>
      <c r="C43" s="12" t="s">
        <v>406</v>
      </c>
      <c r="D43" s="23" t="s">
        <v>9</v>
      </c>
      <c r="E43" s="24" t="s">
        <v>9</v>
      </c>
      <c r="F43" s="24" t="s">
        <v>9</v>
      </c>
      <c r="G43" s="13">
        <f>SUM(Сюрте!N13:N42)</f>
        <v>24</v>
      </c>
      <c r="H43" s="14">
        <f>SUM(Сюрте!O13:O42)</f>
        <v>236894.09</v>
      </c>
      <c r="I43" s="20">
        <f>SUM(Сюрте!P13:P42)</f>
        <v>144178.45</v>
      </c>
      <c r="J43" s="50">
        <f>SUM(Сюрте!Q13:Q42)</f>
        <v>92715.63999999998</v>
      </c>
    </row>
    <row r="44" spans="2:10" ht="15" thickBot="1">
      <c r="B44" s="134" t="s">
        <v>202</v>
      </c>
      <c r="C44" s="135"/>
      <c r="D44" s="6"/>
      <c r="E44" s="6"/>
      <c r="F44" s="6"/>
      <c r="G44" s="6"/>
      <c r="H44" s="6"/>
      <c r="I44" s="6"/>
      <c r="J44" s="48"/>
    </row>
    <row r="45" spans="2:19" ht="27" thickBot="1">
      <c r="B45" s="7">
        <v>25</v>
      </c>
      <c r="C45" s="26" t="s">
        <v>407</v>
      </c>
      <c r="D45" s="28" t="s">
        <v>14</v>
      </c>
      <c r="E45" s="27" t="s">
        <v>190</v>
      </c>
      <c r="F45" s="26" t="s">
        <v>408</v>
      </c>
      <c r="G45" s="9">
        <v>1</v>
      </c>
      <c r="H45" s="10">
        <v>5000</v>
      </c>
      <c r="I45" s="19">
        <v>5000</v>
      </c>
      <c r="J45" s="49">
        <v>0</v>
      </c>
      <c r="K45" s="29">
        <v>1</v>
      </c>
      <c r="L45" s="10" t="e">
        <f>#REF!</f>
        <v>#REF!</v>
      </c>
      <c r="M45" s="9" t="e">
        <f>#REF!</f>
        <v>#REF!</v>
      </c>
      <c r="N45" s="8">
        <f>G45</f>
        <v>1</v>
      </c>
      <c r="O45" s="9">
        <f>H45</f>
        <v>5000</v>
      </c>
      <c r="P45" s="9">
        <f>I45</f>
        <v>5000</v>
      </c>
      <c r="Q45" s="9">
        <f>J45</f>
        <v>0</v>
      </c>
      <c r="R45" s="9">
        <v>1</v>
      </c>
      <c r="S45" s="9">
        <v>5000</v>
      </c>
    </row>
    <row r="46" spans="2:10" ht="13.5" thickBot="1">
      <c r="B46" s="11"/>
      <c r="C46" s="12" t="s">
        <v>409</v>
      </c>
      <c r="D46" s="23" t="s">
        <v>9</v>
      </c>
      <c r="E46" s="24" t="s">
        <v>9</v>
      </c>
      <c r="F46" s="24" t="s">
        <v>9</v>
      </c>
      <c r="G46" s="13">
        <f>SUM(Сюрте!N44:N45)</f>
        <v>1</v>
      </c>
      <c r="H46" s="14">
        <f>SUM(Сюрте!O44:O45)</f>
        <v>5000</v>
      </c>
      <c r="I46" s="20">
        <f>SUM(Сюрте!P44:P45)</f>
        <v>5000</v>
      </c>
      <c r="J46" s="50">
        <f>SUM(Сюрте!Q44:Q45)</f>
        <v>0</v>
      </c>
    </row>
    <row r="47" spans="2:10" ht="15" thickBot="1">
      <c r="B47" s="134" t="s">
        <v>154</v>
      </c>
      <c r="C47" s="135"/>
      <c r="D47" s="6"/>
      <c r="E47" s="6"/>
      <c r="F47" s="6"/>
      <c r="G47" s="6"/>
      <c r="H47" s="6"/>
      <c r="I47" s="6"/>
      <c r="J47" s="48"/>
    </row>
    <row r="48" spans="2:19" ht="39">
      <c r="B48" s="7">
        <v>26</v>
      </c>
      <c r="C48" s="26" t="s">
        <v>410</v>
      </c>
      <c r="D48" s="28" t="s">
        <v>14</v>
      </c>
      <c r="E48" s="27" t="s">
        <v>65</v>
      </c>
      <c r="F48" s="26" t="s">
        <v>411</v>
      </c>
      <c r="G48" s="9">
        <v>1</v>
      </c>
      <c r="H48" s="10">
        <v>2087</v>
      </c>
      <c r="I48" s="19">
        <v>1043.5</v>
      </c>
      <c r="J48" s="49">
        <v>1043.5</v>
      </c>
      <c r="K48" s="29">
        <v>1</v>
      </c>
      <c r="L48" s="10" t="e">
        <f>#REF!</f>
        <v>#REF!</v>
      </c>
      <c r="M48" s="9" t="e">
        <f>#REF!</f>
        <v>#REF!</v>
      </c>
      <c r="N48" s="8">
        <f aca="true" t="shared" si="1" ref="N48:Q54">G48</f>
        <v>1</v>
      </c>
      <c r="O48" s="9">
        <f t="shared" si="1"/>
        <v>2087</v>
      </c>
      <c r="P48" s="9">
        <f t="shared" si="1"/>
        <v>1043.5</v>
      </c>
      <c r="Q48" s="9">
        <f t="shared" si="1"/>
        <v>1043.5</v>
      </c>
      <c r="R48" s="9">
        <v>1</v>
      </c>
      <c r="S48" s="9">
        <v>2087</v>
      </c>
    </row>
    <row r="49" spans="2:19" ht="52.5">
      <c r="B49" s="7">
        <v>27</v>
      </c>
      <c r="C49" s="26" t="s">
        <v>412</v>
      </c>
      <c r="D49" s="28" t="s">
        <v>14</v>
      </c>
      <c r="E49" s="27" t="s">
        <v>62</v>
      </c>
      <c r="F49" s="26" t="s">
        <v>413</v>
      </c>
      <c r="G49" s="9">
        <v>1</v>
      </c>
      <c r="H49" s="10">
        <v>1235</v>
      </c>
      <c r="I49" s="19">
        <v>617.5</v>
      </c>
      <c r="J49" s="49">
        <v>617.5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1235</v>
      </c>
      <c r="P49" s="9">
        <f t="shared" si="1"/>
        <v>617.5</v>
      </c>
      <c r="Q49" s="9">
        <f t="shared" si="1"/>
        <v>617.5</v>
      </c>
      <c r="R49" s="9">
        <v>1</v>
      </c>
      <c r="S49" s="9">
        <v>1235</v>
      </c>
    </row>
    <row r="50" spans="2:19" ht="52.5">
      <c r="B50" s="7">
        <v>28</v>
      </c>
      <c r="C50" s="26" t="s">
        <v>414</v>
      </c>
      <c r="D50" s="28" t="s">
        <v>14</v>
      </c>
      <c r="E50" s="27" t="s">
        <v>415</v>
      </c>
      <c r="F50" s="26" t="s">
        <v>416</v>
      </c>
      <c r="G50" s="9">
        <v>1</v>
      </c>
      <c r="H50" s="10">
        <v>3367</v>
      </c>
      <c r="I50" s="19">
        <v>1683.5</v>
      </c>
      <c r="J50" s="49">
        <v>1683.5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3367</v>
      </c>
      <c r="P50" s="9">
        <f t="shared" si="1"/>
        <v>1683.5</v>
      </c>
      <c r="Q50" s="9">
        <f t="shared" si="1"/>
        <v>1683.5</v>
      </c>
      <c r="R50" s="9">
        <v>1</v>
      </c>
      <c r="S50" s="9">
        <v>3367</v>
      </c>
    </row>
    <row r="51" spans="2:19" ht="26.25">
      <c r="B51" s="7">
        <v>29</v>
      </c>
      <c r="C51" s="26" t="s">
        <v>64</v>
      </c>
      <c r="D51" s="28" t="s">
        <v>14</v>
      </c>
      <c r="E51" s="27" t="s">
        <v>65</v>
      </c>
      <c r="F51" s="26" t="s">
        <v>66</v>
      </c>
      <c r="G51" s="9">
        <v>1</v>
      </c>
      <c r="H51" s="10">
        <v>2458</v>
      </c>
      <c r="I51" s="19">
        <v>1229</v>
      </c>
      <c r="J51" s="49">
        <v>1229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2458</v>
      </c>
      <c r="P51" s="9">
        <f t="shared" si="1"/>
        <v>1229</v>
      </c>
      <c r="Q51" s="9">
        <f t="shared" si="1"/>
        <v>1229</v>
      </c>
      <c r="R51" s="9">
        <v>1</v>
      </c>
      <c r="S51" s="9">
        <v>2458</v>
      </c>
    </row>
    <row r="52" spans="2:19" ht="39">
      <c r="B52" s="7">
        <v>30</v>
      </c>
      <c r="C52" s="26" t="s">
        <v>67</v>
      </c>
      <c r="D52" s="28" t="s">
        <v>14</v>
      </c>
      <c r="E52" s="27" t="s">
        <v>68</v>
      </c>
      <c r="F52" s="26" t="s">
        <v>417</v>
      </c>
      <c r="G52" s="9">
        <v>1</v>
      </c>
      <c r="H52" s="10">
        <v>665</v>
      </c>
      <c r="I52" s="19">
        <v>0</v>
      </c>
      <c r="J52" s="49">
        <v>665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665</v>
      </c>
      <c r="P52" s="9">
        <f t="shared" si="1"/>
        <v>0</v>
      </c>
      <c r="Q52" s="9">
        <f t="shared" si="1"/>
        <v>665</v>
      </c>
      <c r="R52" s="9">
        <v>1</v>
      </c>
      <c r="S52" s="9">
        <v>665</v>
      </c>
    </row>
    <row r="53" spans="2:19" ht="39">
      <c r="B53" s="7">
        <v>31</v>
      </c>
      <c r="C53" s="26" t="s">
        <v>418</v>
      </c>
      <c r="D53" s="28" t="s">
        <v>14</v>
      </c>
      <c r="E53" s="27" t="s">
        <v>65</v>
      </c>
      <c r="F53" s="26" t="s">
        <v>419</v>
      </c>
      <c r="G53" s="9">
        <v>1</v>
      </c>
      <c r="H53" s="10">
        <v>2586.19</v>
      </c>
      <c r="I53" s="19">
        <v>1293.1000000000001</v>
      </c>
      <c r="J53" s="49">
        <v>1293.0900000000001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2586.19</v>
      </c>
      <c r="P53" s="9">
        <f t="shared" si="1"/>
        <v>1293.1000000000001</v>
      </c>
      <c r="Q53" s="9">
        <f t="shared" si="1"/>
        <v>1293.0900000000001</v>
      </c>
      <c r="R53" s="9">
        <v>1</v>
      </c>
      <c r="S53" s="9">
        <v>2586.19</v>
      </c>
    </row>
    <row r="54" spans="2:19" ht="27" thickBot="1">
      <c r="B54" s="7">
        <v>32</v>
      </c>
      <c r="C54" s="26" t="s">
        <v>420</v>
      </c>
      <c r="D54" s="28" t="s">
        <v>14</v>
      </c>
      <c r="E54" s="27" t="s">
        <v>65</v>
      </c>
      <c r="F54" s="26" t="s">
        <v>421</v>
      </c>
      <c r="G54" s="9">
        <v>1</v>
      </c>
      <c r="H54" s="10">
        <v>2474.9100000000003</v>
      </c>
      <c r="I54" s="19">
        <v>1237.46</v>
      </c>
      <c r="J54" s="49">
        <v>1237.45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1"/>
        <v>1</v>
      </c>
      <c r="O54" s="9">
        <f t="shared" si="1"/>
        <v>2474.9100000000003</v>
      </c>
      <c r="P54" s="9">
        <f t="shared" si="1"/>
        <v>1237.46</v>
      </c>
      <c r="Q54" s="9">
        <f t="shared" si="1"/>
        <v>1237.45</v>
      </c>
      <c r="R54" s="9">
        <v>1</v>
      </c>
      <c r="S54" s="9">
        <v>2474.9100000000003</v>
      </c>
    </row>
    <row r="55" spans="2:10" ht="13.5" thickBot="1">
      <c r="B55" s="11"/>
      <c r="C55" s="12" t="s">
        <v>422</v>
      </c>
      <c r="D55" s="23" t="s">
        <v>9</v>
      </c>
      <c r="E55" s="24" t="s">
        <v>9</v>
      </c>
      <c r="F55" s="24" t="s">
        <v>9</v>
      </c>
      <c r="G55" s="13">
        <f>SUM(Сюрте!N47:N54)</f>
        <v>7</v>
      </c>
      <c r="H55" s="14">
        <f>SUM(Сюрте!O47:O54)</f>
        <v>14873.1</v>
      </c>
      <c r="I55" s="20">
        <f>SUM(Сюрте!P47:P54)</f>
        <v>7104.06</v>
      </c>
      <c r="J55" s="50">
        <f>SUM(Сюрте!Q47:Q54)</f>
        <v>7769.04</v>
      </c>
    </row>
    <row r="56" spans="2:10" ht="15" thickBot="1">
      <c r="B56" s="134" t="s">
        <v>155</v>
      </c>
      <c r="C56" s="135"/>
      <c r="D56" s="6"/>
      <c r="E56" s="6"/>
      <c r="F56" s="6"/>
      <c r="G56" s="6"/>
      <c r="H56" s="6"/>
      <c r="I56" s="6"/>
      <c r="J56" s="48"/>
    </row>
    <row r="57" spans="2:19" ht="26.25">
      <c r="B57" s="7">
        <v>33</v>
      </c>
      <c r="C57" s="26" t="s">
        <v>71</v>
      </c>
      <c r="D57" s="28" t="s">
        <v>14</v>
      </c>
      <c r="E57" s="27" t="s">
        <v>72</v>
      </c>
      <c r="F57" s="26" t="s">
        <v>423</v>
      </c>
      <c r="G57" s="9">
        <v>1</v>
      </c>
      <c r="H57" s="10">
        <v>864.07</v>
      </c>
      <c r="I57" s="19">
        <v>432.04</v>
      </c>
      <c r="J57" s="49">
        <v>432.03000000000003</v>
      </c>
      <c r="K57" s="29">
        <v>1</v>
      </c>
      <c r="L57" s="10" t="e">
        <f>#REF!</f>
        <v>#REF!</v>
      </c>
      <c r="M57" s="9" t="e">
        <f>#REF!</f>
        <v>#REF!</v>
      </c>
      <c r="N57" s="8">
        <f aca="true" t="shared" si="2" ref="N57:Q101">G57</f>
        <v>1</v>
      </c>
      <c r="O57" s="9">
        <f t="shared" si="2"/>
        <v>864.07</v>
      </c>
      <c r="P57" s="9">
        <f t="shared" si="2"/>
        <v>432.04</v>
      </c>
      <c r="Q57" s="9">
        <f t="shared" si="2"/>
        <v>432.03000000000003</v>
      </c>
      <c r="R57" s="9">
        <v>1</v>
      </c>
      <c r="S57" s="9">
        <v>864.07</v>
      </c>
    </row>
    <row r="58" spans="2:19" ht="26.25">
      <c r="B58" s="7">
        <v>34</v>
      </c>
      <c r="C58" s="26" t="s">
        <v>229</v>
      </c>
      <c r="D58" s="28" t="s">
        <v>14</v>
      </c>
      <c r="E58" s="27" t="s">
        <v>72</v>
      </c>
      <c r="F58" s="26" t="s">
        <v>424</v>
      </c>
      <c r="G58" s="9">
        <v>1</v>
      </c>
      <c r="H58" s="10">
        <v>611.9100000000001</v>
      </c>
      <c r="I58" s="19">
        <v>305.96000000000004</v>
      </c>
      <c r="J58" s="49">
        <v>305.95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2"/>
        <v>1</v>
      </c>
      <c r="O58" s="9">
        <f t="shared" si="2"/>
        <v>611.9100000000001</v>
      </c>
      <c r="P58" s="9">
        <f t="shared" si="2"/>
        <v>305.96000000000004</v>
      </c>
      <c r="Q58" s="9">
        <f t="shared" si="2"/>
        <v>305.95</v>
      </c>
      <c r="R58" s="9">
        <v>1</v>
      </c>
      <c r="S58" s="9">
        <v>611.9100000000001</v>
      </c>
    </row>
    <row r="59" spans="2:19" ht="26.25">
      <c r="B59" s="7">
        <v>35</v>
      </c>
      <c r="C59" s="26" t="s">
        <v>425</v>
      </c>
      <c r="D59" s="28" t="s">
        <v>14</v>
      </c>
      <c r="E59" s="27" t="s">
        <v>72</v>
      </c>
      <c r="F59" s="26" t="s">
        <v>426</v>
      </c>
      <c r="G59" s="9">
        <v>1</v>
      </c>
      <c r="H59" s="10">
        <v>2848.52</v>
      </c>
      <c r="I59" s="19">
        <v>1424.26</v>
      </c>
      <c r="J59" s="49">
        <v>1424.26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2"/>
        <v>1</v>
      </c>
      <c r="O59" s="9">
        <f t="shared" si="2"/>
        <v>2848.52</v>
      </c>
      <c r="P59" s="9">
        <f t="shared" si="2"/>
        <v>1424.26</v>
      </c>
      <c r="Q59" s="9">
        <f t="shared" si="2"/>
        <v>1424.26</v>
      </c>
      <c r="R59" s="9">
        <v>1</v>
      </c>
      <c r="S59" s="9">
        <v>2848.52</v>
      </c>
    </row>
    <row r="60" spans="2:19" ht="26.25">
      <c r="B60" s="7">
        <v>36</v>
      </c>
      <c r="C60" s="26" t="s">
        <v>427</v>
      </c>
      <c r="D60" s="28" t="s">
        <v>14</v>
      </c>
      <c r="E60" s="27" t="s">
        <v>72</v>
      </c>
      <c r="F60" s="26" t="s">
        <v>428</v>
      </c>
      <c r="G60" s="9">
        <v>1</v>
      </c>
      <c r="H60" s="10">
        <v>3164.9900000000002</v>
      </c>
      <c r="I60" s="19">
        <v>1582.5</v>
      </c>
      <c r="J60" s="49">
        <v>1582.49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2"/>
        <v>1</v>
      </c>
      <c r="O60" s="9">
        <f t="shared" si="2"/>
        <v>3164.9900000000002</v>
      </c>
      <c r="P60" s="9">
        <f t="shared" si="2"/>
        <v>1582.5</v>
      </c>
      <c r="Q60" s="9">
        <f t="shared" si="2"/>
        <v>1582.49</v>
      </c>
      <c r="R60" s="9">
        <v>1</v>
      </c>
      <c r="S60" s="9">
        <v>3164.9900000000002</v>
      </c>
    </row>
    <row r="61" spans="2:19" ht="26.25">
      <c r="B61" s="7">
        <v>37</v>
      </c>
      <c r="C61" s="26" t="s">
        <v>429</v>
      </c>
      <c r="D61" s="28" t="s">
        <v>14</v>
      </c>
      <c r="E61" s="27" t="s">
        <v>430</v>
      </c>
      <c r="F61" s="26" t="s">
        <v>431</v>
      </c>
      <c r="G61" s="9">
        <v>1</v>
      </c>
      <c r="H61" s="10">
        <v>1200</v>
      </c>
      <c r="I61" s="19">
        <v>600</v>
      </c>
      <c r="J61" s="49">
        <v>600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2"/>
        <v>1</v>
      </c>
      <c r="O61" s="9">
        <f t="shared" si="2"/>
        <v>1200</v>
      </c>
      <c r="P61" s="9">
        <f t="shared" si="2"/>
        <v>600</v>
      </c>
      <c r="Q61" s="9">
        <f t="shared" si="2"/>
        <v>600</v>
      </c>
      <c r="R61" s="9">
        <v>1</v>
      </c>
      <c r="S61" s="9">
        <v>1200</v>
      </c>
    </row>
    <row r="62" spans="2:19" ht="39">
      <c r="B62" s="7">
        <v>38</v>
      </c>
      <c r="C62" s="26" t="s">
        <v>432</v>
      </c>
      <c r="D62" s="28" t="s">
        <v>14</v>
      </c>
      <c r="E62" s="27" t="s">
        <v>430</v>
      </c>
      <c r="F62" s="26" t="s">
        <v>433</v>
      </c>
      <c r="G62" s="9">
        <v>1</v>
      </c>
      <c r="H62" s="10">
        <v>1300</v>
      </c>
      <c r="I62" s="19">
        <v>650</v>
      </c>
      <c r="J62" s="49">
        <v>650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2"/>
        <v>1</v>
      </c>
      <c r="O62" s="9">
        <f t="shared" si="2"/>
        <v>1300</v>
      </c>
      <c r="P62" s="9">
        <f t="shared" si="2"/>
        <v>650</v>
      </c>
      <c r="Q62" s="9">
        <f t="shared" si="2"/>
        <v>650</v>
      </c>
      <c r="R62" s="9">
        <v>1</v>
      </c>
      <c r="S62" s="9">
        <v>1300</v>
      </c>
    </row>
    <row r="63" spans="2:19" ht="39">
      <c r="B63" s="7">
        <v>39</v>
      </c>
      <c r="C63" s="26" t="s">
        <v>89</v>
      </c>
      <c r="D63" s="28" t="s">
        <v>14</v>
      </c>
      <c r="E63" s="27" t="s">
        <v>90</v>
      </c>
      <c r="F63" s="26" t="s">
        <v>434</v>
      </c>
      <c r="G63" s="9">
        <v>1</v>
      </c>
      <c r="H63" s="10">
        <v>880</v>
      </c>
      <c r="I63" s="19">
        <v>440</v>
      </c>
      <c r="J63" s="49">
        <v>440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2"/>
        <v>1</v>
      </c>
      <c r="O63" s="9">
        <f t="shared" si="2"/>
        <v>880</v>
      </c>
      <c r="P63" s="9">
        <f t="shared" si="2"/>
        <v>440</v>
      </c>
      <c r="Q63" s="9">
        <f t="shared" si="2"/>
        <v>440</v>
      </c>
      <c r="R63" s="9">
        <v>1</v>
      </c>
      <c r="S63" s="9">
        <v>880</v>
      </c>
    </row>
    <row r="64" spans="2:19" ht="26.25">
      <c r="B64" s="7">
        <v>40</v>
      </c>
      <c r="C64" s="26" t="s">
        <v>98</v>
      </c>
      <c r="D64" s="28" t="s">
        <v>14</v>
      </c>
      <c r="E64" s="27" t="s">
        <v>90</v>
      </c>
      <c r="F64" s="26" t="s">
        <v>435</v>
      </c>
      <c r="G64" s="9">
        <v>1</v>
      </c>
      <c r="H64" s="10">
        <v>770</v>
      </c>
      <c r="I64" s="19">
        <v>385</v>
      </c>
      <c r="J64" s="49">
        <v>385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2"/>
        <v>1</v>
      </c>
      <c r="O64" s="9">
        <f t="shared" si="2"/>
        <v>770</v>
      </c>
      <c r="P64" s="9">
        <f t="shared" si="2"/>
        <v>385</v>
      </c>
      <c r="Q64" s="9">
        <f t="shared" si="2"/>
        <v>385</v>
      </c>
      <c r="R64" s="9">
        <v>1</v>
      </c>
      <c r="S64" s="9">
        <v>770</v>
      </c>
    </row>
    <row r="65" spans="2:19" ht="26.25">
      <c r="B65" s="7">
        <v>41</v>
      </c>
      <c r="C65" s="26" t="s">
        <v>113</v>
      </c>
      <c r="D65" s="28" t="s">
        <v>14</v>
      </c>
      <c r="E65" s="27" t="s">
        <v>114</v>
      </c>
      <c r="F65" s="26" t="s">
        <v>436</v>
      </c>
      <c r="G65" s="9">
        <v>1</v>
      </c>
      <c r="H65" s="10">
        <v>395</v>
      </c>
      <c r="I65" s="19">
        <v>198</v>
      </c>
      <c r="J65" s="49">
        <v>197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2"/>
        <v>1</v>
      </c>
      <c r="O65" s="9">
        <f t="shared" si="2"/>
        <v>395</v>
      </c>
      <c r="P65" s="9">
        <f t="shared" si="2"/>
        <v>198</v>
      </c>
      <c r="Q65" s="9">
        <f t="shared" si="2"/>
        <v>197</v>
      </c>
      <c r="R65" s="9">
        <v>1</v>
      </c>
      <c r="S65" s="9">
        <v>395</v>
      </c>
    </row>
    <row r="66" spans="2:19" ht="26.25">
      <c r="B66" s="7">
        <v>42</v>
      </c>
      <c r="C66" s="26" t="s">
        <v>118</v>
      </c>
      <c r="D66" s="28" t="s">
        <v>14</v>
      </c>
      <c r="E66" s="27" t="s">
        <v>119</v>
      </c>
      <c r="F66" s="26" t="s">
        <v>437</v>
      </c>
      <c r="G66" s="9">
        <v>1</v>
      </c>
      <c r="H66" s="10">
        <v>690</v>
      </c>
      <c r="I66" s="19">
        <v>345</v>
      </c>
      <c r="J66" s="49">
        <v>345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2"/>
        <v>1</v>
      </c>
      <c r="O66" s="9">
        <f t="shared" si="2"/>
        <v>690</v>
      </c>
      <c r="P66" s="9">
        <f t="shared" si="2"/>
        <v>345</v>
      </c>
      <c r="Q66" s="9">
        <f t="shared" si="2"/>
        <v>345</v>
      </c>
      <c r="R66" s="9">
        <v>1</v>
      </c>
      <c r="S66" s="9">
        <v>690</v>
      </c>
    </row>
    <row r="67" spans="2:19" ht="26.25">
      <c r="B67" s="7">
        <v>43</v>
      </c>
      <c r="C67" s="26" t="s">
        <v>118</v>
      </c>
      <c r="D67" s="28" t="s">
        <v>14</v>
      </c>
      <c r="E67" s="27" t="s">
        <v>119</v>
      </c>
      <c r="F67" s="26" t="s">
        <v>438</v>
      </c>
      <c r="G67" s="9">
        <v>1</v>
      </c>
      <c r="H67" s="10">
        <v>690</v>
      </c>
      <c r="I67" s="19">
        <v>345</v>
      </c>
      <c r="J67" s="49">
        <v>345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2"/>
        <v>1</v>
      </c>
      <c r="O67" s="9">
        <f t="shared" si="2"/>
        <v>690</v>
      </c>
      <c r="P67" s="9">
        <f t="shared" si="2"/>
        <v>345</v>
      </c>
      <c r="Q67" s="9">
        <f t="shared" si="2"/>
        <v>345</v>
      </c>
      <c r="R67" s="9">
        <v>1</v>
      </c>
      <c r="S67" s="9">
        <v>690</v>
      </c>
    </row>
    <row r="68" spans="2:19" ht="26.25">
      <c r="B68" s="7">
        <v>44</v>
      </c>
      <c r="C68" s="26" t="s">
        <v>121</v>
      </c>
      <c r="D68" s="28" t="s">
        <v>14</v>
      </c>
      <c r="E68" s="27" t="s">
        <v>119</v>
      </c>
      <c r="F68" s="26" t="s">
        <v>439</v>
      </c>
      <c r="G68" s="9">
        <v>1</v>
      </c>
      <c r="H68" s="10">
        <v>679</v>
      </c>
      <c r="I68" s="19">
        <v>340</v>
      </c>
      <c r="J68" s="49">
        <v>339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2"/>
        <v>1</v>
      </c>
      <c r="O68" s="9">
        <f t="shared" si="2"/>
        <v>679</v>
      </c>
      <c r="P68" s="9">
        <f t="shared" si="2"/>
        <v>340</v>
      </c>
      <c r="Q68" s="9">
        <f t="shared" si="2"/>
        <v>339</v>
      </c>
      <c r="R68" s="9">
        <v>1</v>
      </c>
      <c r="S68" s="9">
        <v>679</v>
      </c>
    </row>
    <row r="69" spans="2:19" ht="26.25">
      <c r="B69" s="7">
        <v>45</v>
      </c>
      <c r="C69" s="26" t="s">
        <v>121</v>
      </c>
      <c r="D69" s="28" t="s">
        <v>14</v>
      </c>
      <c r="E69" s="27" t="s">
        <v>119</v>
      </c>
      <c r="F69" s="26" t="s">
        <v>440</v>
      </c>
      <c r="G69" s="9">
        <v>1</v>
      </c>
      <c r="H69" s="10">
        <v>679</v>
      </c>
      <c r="I69" s="19">
        <v>340</v>
      </c>
      <c r="J69" s="49">
        <v>339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2"/>
        <v>1</v>
      </c>
      <c r="O69" s="9">
        <f t="shared" si="2"/>
        <v>679</v>
      </c>
      <c r="P69" s="9">
        <f t="shared" si="2"/>
        <v>340</v>
      </c>
      <c r="Q69" s="9">
        <f t="shared" si="2"/>
        <v>339</v>
      </c>
      <c r="R69" s="9">
        <v>1</v>
      </c>
      <c r="S69" s="9">
        <v>679</v>
      </c>
    </row>
    <row r="70" spans="2:19" ht="39">
      <c r="B70" s="7">
        <v>46</v>
      </c>
      <c r="C70" s="26" t="s">
        <v>123</v>
      </c>
      <c r="D70" s="28" t="s">
        <v>14</v>
      </c>
      <c r="E70" s="27" t="s">
        <v>124</v>
      </c>
      <c r="F70" s="26" t="s">
        <v>441</v>
      </c>
      <c r="G70" s="9">
        <v>1</v>
      </c>
      <c r="H70" s="10">
        <v>394</v>
      </c>
      <c r="I70" s="19">
        <v>197</v>
      </c>
      <c r="J70" s="49">
        <v>197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2"/>
        <v>1</v>
      </c>
      <c r="O70" s="9">
        <f t="shared" si="2"/>
        <v>394</v>
      </c>
      <c r="P70" s="9">
        <f t="shared" si="2"/>
        <v>197</v>
      </c>
      <c r="Q70" s="9">
        <f t="shared" si="2"/>
        <v>197</v>
      </c>
      <c r="R70" s="9">
        <v>1</v>
      </c>
      <c r="S70" s="9">
        <v>394</v>
      </c>
    </row>
    <row r="71" spans="2:19" ht="26.25">
      <c r="B71" s="7">
        <v>47</v>
      </c>
      <c r="C71" s="26" t="s">
        <v>126</v>
      </c>
      <c r="D71" s="28" t="s">
        <v>14</v>
      </c>
      <c r="E71" s="27" t="s">
        <v>127</v>
      </c>
      <c r="F71" s="26" t="s">
        <v>442</v>
      </c>
      <c r="G71" s="9">
        <v>1</v>
      </c>
      <c r="H71" s="10">
        <v>384</v>
      </c>
      <c r="I71" s="19">
        <v>192</v>
      </c>
      <c r="J71" s="49">
        <v>192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2"/>
        <v>1</v>
      </c>
      <c r="O71" s="9">
        <f t="shared" si="2"/>
        <v>384</v>
      </c>
      <c r="P71" s="9">
        <f t="shared" si="2"/>
        <v>192</v>
      </c>
      <c r="Q71" s="9">
        <f t="shared" si="2"/>
        <v>192</v>
      </c>
      <c r="R71" s="9">
        <v>1</v>
      </c>
      <c r="S71" s="9">
        <v>384</v>
      </c>
    </row>
    <row r="72" spans="2:19" ht="26.25">
      <c r="B72" s="7">
        <v>48</v>
      </c>
      <c r="C72" s="26" t="s">
        <v>132</v>
      </c>
      <c r="D72" s="28" t="s">
        <v>14</v>
      </c>
      <c r="E72" s="27" t="s">
        <v>72</v>
      </c>
      <c r="F72" s="26" t="s">
        <v>443</v>
      </c>
      <c r="G72" s="9">
        <v>1</v>
      </c>
      <c r="H72" s="10">
        <v>150</v>
      </c>
      <c r="I72" s="19">
        <v>75</v>
      </c>
      <c r="J72" s="49">
        <v>75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2"/>
        <v>1</v>
      </c>
      <c r="O72" s="9">
        <f t="shared" si="2"/>
        <v>150</v>
      </c>
      <c r="P72" s="9">
        <f t="shared" si="2"/>
        <v>75</v>
      </c>
      <c r="Q72" s="9">
        <f t="shared" si="2"/>
        <v>75</v>
      </c>
      <c r="R72" s="9">
        <v>1</v>
      </c>
      <c r="S72" s="9">
        <v>150</v>
      </c>
    </row>
    <row r="73" spans="2:19" ht="26.25">
      <c r="B73" s="7">
        <v>49</v>
      </c>
      <c r="C73" s="26" t="s">
        <v>134</v>
      </c>
      <c r="D73" s="28" t="s">
        <v>14</v>
      </c>
      <c r="E73" s="27" t="s">
        <v>72</v>
      </c>
      <c r="F73" s="26" t="s">
        <v>444</v>
      </c>
      <c r="G73" s="9">
        <v>1</v>
      </c>
      <c r="H73" s="10">
        <v>150</v>
      </c>
      <c r="I73" s="19">
        <v>75</v>
      </c>
      <c r="J73" s="49">
        <v>75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2"/>
        <v>1</v>
      </c>
      <c r="O73" s="9">
        <f t="shared" si="2"/>
        <v>150</v>
      </c>
      <c r="P73" s="9">
        <f t="shared" si="2"/>
        <v>75</v>
      </c>
      <c r="Q73" s="9">
        <f t="shared" si="2"/>
        <v>75</v>
      </c>
      <c r="R73" s="9">
        <v>1</v>
      </c>
      <c r="S73" s="9">
        <v>150</v>
      </c>
    </row>
    <row r="74" spans="2:19" ht="26.25">
      <c r="B74" s="7">
        <v>50</v>
      </c>
      <c r="C74" s="26" t="s">
        <v>445</v>
      </c>
      <c r="D74" s="28" t="s">
        <v>14</v>
      </c>
      <c r="E74" s="27" t="s">
        <v>138</v>
      </c>
      <c r="F74" s="26" t="s">
        <v>446</v>
      </c>
      <c r="G74" s="9">
        <v>1</v>
      </c>
      <c r="H74" s="10">
        <v>330</v>
      </c>
      <c r="I74" s="19">
        <v>165</v>
      </c>
      <c r="J74" s="49">
        <v>165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2"/>
        <v>1</v>
      </c>
      <c r="O74" s="9">
        <f t="shared" si="2"/>
        <v>330</v>
      </c>
      <c r="P74" s="9">
        <f t="shared" si="2"/>
        <v>165</v>
      </c>
      <c r="Q74" s="9">
        <f t="shared" si="2"/>
        <v>165</v>
      </c>
      <c r="R74" s="9">
        <v>1</v>
      </c>
      <c r="S74" s="9">
        <v>330</v>
      </c>
    </row>
    <row r="75" spans="2:19" ht="26.25">
      <c r="B75" s="7">
        <v>51</v>
      </c>
      <c r="C75" s="26" t="s">
        <v>445</v>
      </c>
      <c r="D75" s="28" t="s">
        <v>14</v>
      </c>
      <c r="E75" s="27" t="s">
        <v>138</v>
      </c>
      <c r="F75" s="26" t="s">
        <v>447</v>
      </c>
      <c r="G75" s="9">
        <v>1</v>
      </c>
      <c r="H75" s="10">
        <v>330</v>
      </c>
      <c r="I75" s="19">
        <v>165</v>
      </c>
      <c r="J75" s="49">
        <v>165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2"/>
        <v>1</v>
      </c>
      <c r="O75" s="9">
        <f t="shared" si="2"/>
        <v>330</v>
      </c>
      <c r="P75" s="9">
        <f t="shared" si="2"/>
        <v>165</v>
      </c>
      <c r="Q75" s="9">
        <f t="shared" si="2"/>
        <v>165</v>
      </c>
      <c r="R75" s="9">
        <v>1</v>
      </c>
      <c r="S75" s="9">
        <v>330</v>
      </c>
    </row>
    <row r="76" spans="2:19" ht="26.25">
      <c r="B76" s="7">
        <v>52</v>
      </c>
      <c r="C76" s="26" t="s">
        <v>448</v>
      </c>
      <c r="D76" s="28" t="s">
        <v>14</v>
      </c>
      <c r="E76" s="27" t="s">
        <v>337</v>
      </c>
      <c r="F76" s="26" t="s">
        <v>449</v>
      </c>
      <c r="G76" s="9">
        <v>2</v>
      </c>
      <c r="H76" s="10">
        <v>200</v>
      </c>
      <c r="I76" s="19">
        <v>100</v>
      </c>
      <c r="J76" s="49">
        <v>100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2"/>
        <v>2</v>
      </c>
      <c r="O76" s="9">
        <f t="shared" si="2"/>
        <v>200</v>
      </c>
      <c r="P76" s="9">
        <f t="shared" si="2"/>
        <v>100</v>
      </c>
      <c r="Q76" s="9">
        <f t="shared" si="2"/>
        <v>100</v>
      </c>
      <c r="R76" s="9">
        <v>2</v>
      </c>
      <c r="S76" s="9">
        <v>200</v>
      </c>
    </row>
    <row r="77" spans="2:19" ht="26.25">
      <c r="B77" s="7">
        <v>53</v>
      </c>
      <c r="C77" s="26" t="s">
        <v>450</v>
      </c>
      <c r="D77" s="28" t="s">
        <v>14</v>
      </c>
      <c r="E77" s="27" t="s">
        <v>337</v>
      </c>
      <c r="F77" s="26" t="s">
        <v>451</v>
      </c>
      <c r="G77" s="9">
        <v>1</v>
      </c>
      <c r="H77" s="10">
        <v>200</v>
      </c>
      <c r="I77" s="19">
        <v>100</v>
      </c>
      <c r="J77" s="49">
        <v>100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2"/>
        <v>1</v>
      </c>
      <c r="O77" s="9">
        <f t="shared" si="2"/>
        <v>200</v>
      </c>
      <c r="P77" s="9">
        <f t="shared" si="2"/>
        <v>100</v>
      </c>
      <c r="Q77" s="9">
        <f t="shared" si="2"/>
        <v>100</v>
      </c>
      <c r="R77" s="9">
        <v>1</v>
      </c>
      <c r="S77" s="9">
        <v>200</v>
      </c>
    </row>
    <row r="78" spans="2:19" ht="26.25">
      <c r="B78" s="7">
        <v>54</v>
      </c>
      <c r="C78" s="26" t="s">
        <v>452</v>
      </c>
      <c r="D78" s="28" t="s">
        <v>14</v>
      </c>
      <c r="E78" s="27" t="s">
        <v>337</v>
      </c>
      <c r="F78" s="26" t="s">
        <v>453</v>
      </c>
      <c r="G78" s="9">
        <v>2</v>
      </c>
      <c r="H78" s="10">
        <v>400</v>
      </c>
      <c r="I78" s="19">
        <v>200</v>
      </c>
      <c r="J78" s="49">
        <v>200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2"/>
        <v>2</v>
      </c>
      <c r="O78" s="9">
        <f t="shared" si="2"/>
        <v>400</v>
      </c>
      <c r="P78" s="9">
        <f t="shared" si="2"/>
        <v>200</v>
      </c>
      <c r="Q78" s="9">
        <f t="shared" si="2"/>
        <v>200</v>
      </c>
      <c r="R78" s="9">
        <v>2</v>
      </c>
      <c r="S78" s="9">
        <v>400</v>
      </c>
    </row>
    <row r="79" spans="2:19" ht="26.25">
      <c r="B79" s="7">
        <v>55</v>
      </c>
      <c r="C79" s="26" t="s">
        <v>454</v>
      </c>
      <c r="D79" s="28" t="s">
        <v>14</v>
      </c>
      <c r="E79" s="27" t="s">
        <v>337</v>
      </c>
      <c r="F79" s="26" t="s">
        <v>455</v>
      </c>
      <c r="G79" s="9">
        <v>1</v>
      </c>
      <c r="H79" s="10">
        <v>150</v>
      </c>
      <c r="I79" s="19">
        <v>75</v>
      </c>
      <c r="J79" s="49">
        <v>75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2"/>
        <v>1</v>
      </c>
      <c r="O79" s="9">
        <f t="shared" si="2"/>
        <v>150</v>
      </c>
      <c r="P79" s="9">
        <f t="shared" si="2"/>
        <v>75</v>
      </c>
      <c r="Q79" s="9">
        <f t="shared" si="2"/>
        <v>75</v>
      </c>
      <c r="R79" s="9">
        <v>1</v>
      </c>
      <c r="S79" s="9">
        <v>150</v>
      </c>
    </row>
    <row r="80" spans="2:19" ht="26.25">
      <c r="B80" s="7">
        <v>56</v>
      </c>
      <c r="C80" s="26" t="s">
        <v>456</v>
      </c>
      <c r="D80" s="28" t="s">
        <v>14</v>
      </c>
      <c r="E80" s="27" t="s">
        <v>337</v>
      </c>
      <c r="F80" s="26" t="s">
        <v>457</v>
      </c>
      <c r="G80" s="9">
        <v>2</v>
      </c>
      <c r="H80" s="10">
        <v>1000</v>
      </c>
      <c r="I80" s="19">
        <v>500</v>
      </c>
      <c r="J80" s="49">
        <v>500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2"/>
        <v>2</v>
      </c>
      <c r="O80" s="9">
        <f t="shared" si="2"/>
        <v>1000</v>
      </c>
      <c r="P80" s="9">
        <f t="shared" si="2"/>
        <v>500</v>
      </c>
      <c r="Q80" s="9">
        <f t="shared" si="2"/>
        <v>500</v>
      </c>
      <c r="R80" s="9">
        <v>2</v>
      </c>
      <c r="S80" s="9">
        <v>1000</v>
      </c>
    </row>
    <row r="81" spans="2:19" ht="26.25">
      <c r="B81" s="7">
        <v>57</v>
      </c>
      <c r="C81" s="26" t="s">
        <v>458</v>
      </c>
      <c r="D81" s="28" t="s">
        <v>14</v>
      </c>
      <c r="E81" s="27" t="s">
        <v>337</v>
      </c>
      <c r="F81" s="26" t="s">
        <v>459</v>
      </c>
      <c r="G81" s="9">
        <v>2</v>
      </c>
      <c r="H81" s="10">
        <v>400</v>
      </c>
      <c r="I81" s="19">
        <v>200</v>
      </c>
      <c r="J81" s="49">
        <v>200</v>
      </c>
      <c r="K81" s="29">
        <v>1</v>
      </c>
      <c r="L81" s="10" t="e">
        <f>#REF!</f>
        <v>#REF!</v>
      </c>
      <c r="M81" s="9" t="e">
        <f>#REF!</f>
        <v>#REF!</v>
      </c>
      <c r="N81" s="8">
        <f t="shared" si="2"/>
        <v>2</v>
      </c>
      <c r="O81" s="9">
        <f t="shared" si="2"/>
        <v>400</v>
      </c>
      <c r="P81" s="9">
        <f t="shared" si="2"/>
        <v>200</v>
      </c>
      <c r="Q81" s="9">
        <f t="shared" si="2"/>
        <v>200</v>
      </c>
      <c r="R81" s="9">
        <v>2</v>
      </c>
      <c r="S81" s="9">
        <v>400</v>
      </c>
    </row>
    <row r="82" spans="2:19" ht="26.25">
      <c r="B82" s="7">
        <v>58</v>
      </c>
      <c r="C82" s="26" t="s">
        <v>460</v>
      </c>
      <c r="D82" s="28" t="s">
        <v>14</v>
      </c>
      <c r="E82" s="27" t="s">
        <v>337</v>
      </c>
      <c r="F82" s="26" t="s">
        <v>461</v>
      </c>
      <c r="G82" s="9">
        <v>2</v>
      </c>
      <c r="H82" s="10">
        <v>400</v>
      </c>
      <c r="I82" s="19">
        <v>200</v>
      </c>
      <c r="J82" s="49">
        <v>200</v>
      </c>
      <c r="K82" s="29">
        <v>1</v>
      </c>
      <c r="L82" s="10" t="e">
        <f>#REF!</f>
        <v>#REF!</v>
      </c>
      <c r="M82" s="9" t="e">
        <f>#REF!</f>
        <v>#REF!</v>
      </c>
      <c r="N82" s="8">
        <f t="shared" si="2"/>
        <v>2</v>
      </c>
      <c r="O82" s="9">
        <f t="shared" si="2"/>
        <v>400</v>
      </c>
      <c r="P82" s="9">
        <f t="shared" si="2"/>
        <v>200</v>
      </c>
      <c r="Q82" s="9">
        <f t="shared" si="2"/>
        <v>200</v>
      </c>
      <c r="R82" s="9">
        <v>2</v>
      </c>
      <c r="S82" s="9">
        <v>400</v>
      </c>
    </row>
    <row r="83" spans="2:19" ht="26.25">
      <c r="B83" s="7">
        <v>59</v>
      </c>
      <c r="C83" s="26" t="s">
        <v>462</v>
      </c>
      <c r="D83" s="28" t="s">
        <v>14</v>
      </c>
      <c r="E83" s="27" t="s">
        <v>337</v>
      </c>
      <c r="F83" s="26" t="s">
        <v>463</v>
      </c>
      <c r="G83" s="9">
        <v>10</v>
      </c>
      <c r="H83" s="10">
        <v>2200</v>
      </c>
      <c r="I83" s="19">
        <v>1100</v>
      </c>
      <c r="J83" s="49">
        <v>1100</v>
      </c>
      <c r="K83" s="29">
        <v>1</v>
      </c>
      <c r="L83" s="10" t="e">
        <f>#REF!</f>
        <v>#REF!</v>
      </c>
      <c r="M83" s="9" t="e">
        <f>#REF!</f>
        <v>#REF!</v>
      </c>
      <c r="N83" s="8">
        <f t="shared" si="2"/>
        <v>10</v>
      </c>
      <c r="O83" s="9">
        <f t="shared" si="2"/>
        <v>2200</v>
      </c>
      <c r="P83" s="9">
        <f t="shared" si="2"/>
        <v>1100</v>
      </c>
      <c r="Q83" s="9">
        <f t="shared" si="2"/>
        <v>1100</v>
      </c>
      <c r="R83" s="9">
        <v>10</v>
      </c>
      <c r="S83" s="9">
        <v>2200</v>
      </c>
    </row>
    <row r="84" spans="2:19" ht="26.25">
      <c r="B84" s="7">
        <v>60</v>
      </c>
      <c r="C84" s="26" t="s">
        <v>464</v>
      </c>
      <c r="D84" s="28" t="s">
        <v>14</v>
      </c>
      <c r="E84" s="27" t="s">
        <v>337</v>
      </c>
      <c r="F84" s="26" t="s">
        <v>465</v>
      </c>
      <c r="G84" s="9">
        <v>1</v>
      </c>
      <c r="H84" s="10">
        <v>100</v>
      </c>
      <c r="I84" s="19">
        <v>50</v>
      </c>
      <c r="J84" s="49">
        <v>50</v>
      </c>
      <c r="K84" s="29">
        <v>1</v>
      </c>
      <c r="L84" s="10" t="e">
        <f>#REF!</f>
        <v>#REF!</v>
      </c>
      <c r="M84" s="9" t="e">
        <f>#REF!</f>
        <v>#REF!</v>
      </c>
      <c r="N84" s="8">
        <f t="shared" si="2"/>
        <v>1</v>
      </c>
      <c r="O84" s="9">
        <f t="shared" si="2"/>
        <v>100</v>
      </c>
      <c r="P84" s="9">
        <f t="shared" si="2"/>
        <v>50</v>
      </c>
      <c r="Q84" s="9">
        <f t="shared" si="2"/>
        <v>50</v>
      </c>
      <c r="R84" s="9">
        <v>1</v>
      </c>
      <c r="S84" s="9">
        <v>100</v>
      </c>
    </row>
    <row r="85" spans="2:19" ht="26.25">
      <c r="B85" s="7">
        <v>61</v>
      </c>
      <c r="C85" s="26" t="s">
        <v>466</v>
      </c>
      <c r="D85" s="28" t="s">
        <v>14</v>
      </c>
      <c r="E85" s="27" t="s">
        <v>337</v>
      </c>
      <c r="F85" s="26" t="s">
        <v>467</v>
      </c>
      <c r="G85" s="9">
        <v>2</v>
      </c>
      <c r="H85" s="10">
        <v>800</v>
      </c>
      <c r="I85" s="19">
        <v>400</v>
      </c>
      <c r="J85" s="49">
        <v>400</v>
      </c>
      <c r="K85" s="29">
        <v>1</v>
      </c>
      <c r="L85" s="10" t="e">
        <f>#REF!</f>
        <v>#REF!</v>
      </c>
      <c r="M85" s="9" t="e">
        <f>#REF!</f>
        <v>#REF!</v>
      </c>
      <c r="N85" s="8">
        <f t="shared" si="2"/>
        <v>2</v>
      </c>
      <c r="O85" s="9">
        <f t="shared" si="2"/>
        <v>800</v>
      </c>
      <c r="P85" s="9">
        <f t="shared" si="2"/>
        <v>400</v>
      </c>
      <c r="Q85" s="9">
        <f t="shared" si="2"/>
        <v>400</v>
      </c>
      <c r="R85" s="9">
        <v>2</v>
      </c>
      <c r="S85" s="9">
        <v>800</v>
      </c>
    </row>
    <row r="86" spans="2:19" ht="26.25">
      <c r="B86" s="7">
        <v>62</v>
      </c>
      <c r="C86" s="26" t="s">
        <v>468</v>
      </c>
      <c r="D86" s="28" t="s">
        <v>14</v>
      </c>
      <c r="E86" s="27" t="s">
        <v>337</v>
      </c>
      <c r="F86" s="26" t="s">
        <v>469</v>
      </c>
      <c r="G86" s="9">
        <v>10</v>
      </c>
      <c r="H86" s="10">
        <v>1500</v>
      </c>
      <c r="I86" s="19">
        <v>750</v>
      </c>
      <c r="J86" s="49">
        <v>750</v>
      </c>
      <c r="K86" s="29">
        <v>1</v>
      </c>
      <c r="L86" s="10" t="e">
        <f>#REF!</f>
        <v>#REF!</v>
      </c>
      <c r="M86" s="9" t="e">
        <f>#REF!</f>
        <v>#REF!</v>
      </c>
      <c r="N86" s="8">
        <f t="shared" si="2"/>
        <v>10</v>
      </c>
      <c r="O86" s="9">
        <f t="shared" si="2"/>
        <v>1500</v>
      </c>
      <c r="P86" s="9">
        <f t="shared" si="2"/>
        <v>750</v>
      </c>
      <c r="Q86" s="9">
        <f t="shared" si="2"/>
        <v>750</v>
      </c>
      <c r="R86" s="9">
        <v>10</v>
      </c>
      <c r="S86" s="9">
        <v>1500</v>
      </c>
    </row>
    <row r="87" spans="2:19" ht="26.25">
      <c r="B87" s="7">
        <v>63</v>
      </c>
      <c r="C87" s="26" t="s">
        <v>470</v>
      </c>
      <c r="D87" s="28" t="s">
        <v>14</v>
      </c>
      <c r="E87" s="27" t="s">
        <v>337</v>
      </c>
      <c r="F87" s="26" t="s">
        <v>471</v>
      </c>
      <c r="G87" s="9">
        <v>6</v>
      </c>
      <c r="H87" s="10">
        <v>1800</v>
      </c>
      <c r="I87" s="19">
        <v>900</v>
      </c>
      <c r="J87" s="49">
        <v>900</v>
      </c>
      <c r="K87" s="29">
        <v>1</v>
      </c>
      <c r="L87" s="10" t="e">
        <f>#REF!</f>
        <v>#REF!</v>
      </c>
      <c r="M87" s="9" t="e">
        <f>#REF!</f>
        <v>#REF!</v>
      </c>
      <c r="N87" s="8">
        <f t="shared" si="2"/>
        <v>6</v>
      </c>
      <c r="O87" s="9">
        <f t="shared" si="2"/>
        <v>1800</v>
      </c>
      <c r="P87" s="9">
        <f t="shared" si="2"/>
        <v>900</v>
      </c>
      <c r="Q87" s="9">
        <f t="shared" si="2"/>
        <v>900</v>
      </c>
      <c r="R87" s="9">
        <v>6</v>
      </c>
      <c r="S87" s="9">
        <v>1800</v>
      </c>
    </row>
    <row r="88" spans="2:19" ht="26.25">
      <c r="B88" s="7">
        <v>64</v>
      </c>
      <c r="C88" s="26" t="s">
        <v>472</v>
      </c>
      <c r="D88" s="28" t="s">
        <v>14</v>
      </c>
      <c r="E88" s="27" t="s">
        <v>337</v>
      </c>
      <c r="F88" s="26" t="s">
        <v>473</v>
      </c>
      <c r="G88" s="9">
        <v>2</v>
      </c>
      <c r="H88" s="10">
        <v>400</v>
      </c>
      <c r="I88" s="19">
        <v>200</v>
      </c>
      <c r="J88" s="49">
        <v>200</v>
      </c>
      <c r="K88" s="29">
        <v>1</v>
      </c>
      <c r="L88" s="10" t="e">
        <f>#REF!</f>
        <v>#REF!</v>
      </c>
      <c r="M88" s="9" t="e">
        <f>#REF!</f>
        <v>#REF!</v>
      </c>
      <c r="N88" s="8">
        <f t="shared" si="2"/>
        <v>2</v>
      </c>
      <c r="O88" s="9">
        <f t="shared" si="2"/>
        <v>400</v>
      </c>
      <c r="P88" s="9">
        <f t="shared" si="2"/>
        <v>200</v>
      </c>
      <c r="Q88" s="9">
        <f t="shared" si="2"/>
        <v>200</v>
      </c>
      <c r="R88" s="9">
        <v>2</v>
      </c>
      <c r="S88" s="9">
        <v>400</v>
      </c>
    </row>
    <row r="89" spans="2:19" ht="26.25">
      <c r="B89" s="7">
        <v>65</v>
      </c>
      <c r="C89" s="26" t="s">
        <v>474</v>
      </c>
      <c r="D89" s="28" t="s">
        <v>14</v>
      </c>
      <c r="E89" s="27" t="s">
        <v>337</v>
      </c>
      <c r="F89" s="26" t="s">
        <v>475</v>
      </c>
      <c r="G89" s="9">
        <v>20</v>
      </c>
      <c r="H89" s="10">
        <v>1000</v>
      </c>
      <c r="I89" s="19">
        <v>500</v>
      </c>
      <c r="J89" s="49">
        <v>500</v>
      </c>
      <c r="K89" s="29">
        <v>1</v>
      </c>
      <c r="L89" s="10" t="e">
        <f>#REF!</f>
        <v>#REF!</v>
      </c>
      <c r="M89" s="9" t="e">
        <f>#REF!</f>
        <v>#REF!</v>
      </c>
      <c r="N89" s="8">
        <f t="shared" si="2"/>
        <v>20</v>
      </c>
      <c r="O89" s="9">
        <f t="shared" si="2"/>
        <v>1000</v>
      </c>
      <c r="P89" s="9">
        <f t="shared" si="2"/>
        <v>500</v>
      </c>
      <c r="Q89" s="9">
        <f t="shared" si="2"/>
        <v>500</v>
      </c>
      <c r="R89" s="9">
        <v>20</v>
      </c>
      <c r="S89" s="9">
        <v>1000</v>
      </c>
    </row>
    <row r="90" spans="2:19" ht="26.25">
      <c r="B90" s="7">
        <v>66</v>
      </c>
      <c r="C90" s="26" t="s">
        <v>476</v>
      </c>
      <c r="D90" s="28" t="s">
        <v>14</v>
      </c>
      <c r="E90" s="27" t="s">
        <v>337</v>
      </c>
      <c r="F90" s="26" t="s">
        <v>477</v>
      </c>
      <c r="G90" s="9">
        <v>16</v>
      </c>
      <c r="H90" s="10">
        <v>1280</v>
      </c>
      <c r="I90" s="19">
        <v>640</v>
      </c>
      <c r="J90" s="49">
        <v>640</v>
      </c>
      <c r="K90" s="29">
        <v>1</v>
      </c>
      <c r="L90" s="10" t="e">
        <f>#REF!</f>
        <v>#REF!</v>
      </c>
      <c r="M90" s="9" t="e">
        <f>#REF!</f>
        <v>#REF!</v>
      </c>
      <c r="N90" s="8">
        <f t="shared" si="2"/>
        <v>16</v>
      </c>
      <c r="O90" s="9">
        <f t="shared" si="2"/>
        <v>1280</v>
      </c>
      <c r="P90" s="9">
        <f t="shared" si="2"/>
        <v>640</v>
      </c>
      <c r="Q90" s="9">
        <f t="shared" si="2"/>
        <v>640</v>
      </c>
      <c r="R90" s="9">
        <v>16</v>
      </c>
      <c r="S90" s="9">
        <v>1280</v>
      </c>
    </row>
    <row r="91" spans="2:19" ht="26.25">
      <c r="B91" s="7">
        <v>67</v>
      </c>
      <c r="C91" s="26" t="s">
        <v>478</v>
      </c>
      <c r="D91" s="28" t="s">
        <v>14</v>
      </c>
      <c r="E91" s="27" t="s">
        <v>337</v>
      </c>
      <c r="F91" s="26" t="s">
        <v>479</v>
      </c>
      <c r="G91" s="9">
        <v>1</v>
      </c>
      <c r="H91" s="10">
        <v>300</v>
      </c>
      <c r="I91" s="19">
        <v>150</v>
      </c>
      <c r="J91" s="49">
        <v>150</v>
      </c>
      <c r="K91" s="29">
        <v>1</v>
      </c>
      <c r="L91" s="10" t="e">
        <f>#REF!</f>
        <v>#REF!</v>
      </c>
      <c r="M91" s="9" t="e">
        <f>#REF!</f>
        <v>#REF!</v>
      </c>
      <c r="N91" s="8">
        <f t="shared" si="2"/>
        <v>1</v>
      </c>
      <c r="O91" s="9">
        <f t="shared" si="2"/>
        <v>300</v>
      </c>
      <c r="P91" s="9">
        <f t="shared" si="2"/>
        <v>150</v>
      </c>
      <c r="Q91" s="9">
        <f t="shared" si="2"/>
        <v>150</v>
      </c>
      <c r="R91" s="9">
        <v>1</v>
      </c>
      <c r="S91" s="9">
        <v>300</v>
      </c>
    </row>
    <row r="92" spans="2:19" ht="26.25">
      <c r="B92" s="7">
        <v>68</v>
      </c>
      <c r="C92" s="26" t="s">
        <v>480</v>
      </c>
      <c r="D92" s="28" t="s">
        <v>14</v>
      </c>
      <c r="E92" s="27" t="s">
        <v>337</v>
      </c>
      <c r="F92" s="26" t="s">
        <v>481</v>
      </c>
      <c r="G92" s="9">
        <v>3</v>
      </c>
      <c r="H92" s="10">
        <v>1500</v>
      </c>
      <c r="I92" s="19">
        <v>750</v>
      </c>
      <c r="J92" s="49">
        <v>750</v>
      </c>
      <c r="K92" s="29">
        <v>1</v>
      </c>
      <c r="L92" s="10" t="e">
        <f>#REF!</f>
        <v>#REF!</v>
      </c>
      <c r="M92" s="9" t="e">
        <f>#REF!</f>
        <v>#REF!</v>
      </c>
      <c r="N92" s="8">
        <f t="shared" si="2"/>
        <v>3</v>
      </c>
      <c r="O92" s="9">
        <f t="shared" si="2"/>
        <v>1500</v>
      </c>
      <c r="P92" s="9">
        <f t="shared" si="2"/>
        <v>750</v>
      </c>
      <c r="Q92" s="9">
        <f t="shared" si="2"/>
        <v>750</v>
      </c>
      <c r="R92" s="9">
        <v>3</v>
      </c>
      <c r="S92" s="9">
        <v>1500</v>
      </c>
    </row>
    <row r="93" spans="2:19" ht="26.25">
      <c r="B93" s="7">
        <v>69</v>
      </c>
      <c r="C93" s="26" t="s">
        <v>482</v>
      </c>
      <c r="D93" s="28" t="s">
        <v>14</v>
      </c>
      <c r="E93" s="27" t="s">
        <v>337</v>
      </c>
      <c r="F93" s="26" t="s">
        <v>483</v>
      </c>
      <c r="G93" s="9">
        <v>6</v>
      </c>
      <c r="H93" s="10">
        <v>1200</v>
      </c>
      <c r="I93" s="19">
        <v>600</v>
      </c>
      <c r="J93" s="49">
        <v>600</v>
      </c>
      <c r="K93" s="29">
        <v>1</v>
      </c>
      <c r="L93" s="10" t="e">
        <f>#REF!</f>
        <v>#REF!</v>
      </c>
      <c r="M93" s="9" t="e">
        <f>#REF!</f>
        <v>#REF!</v>
      </c>
      <c r="N93" s="8">
        <f t="shared" si="2"/>
        <v>6</v>
      </c>
      <c r="O93" s="9">
        <f t="shared" si="2"/>
        <v>1200</v>
      </c>
      <c r="P93" s="9">
        <f t="shared" si="2"/>
        <v>600</v>
      </c>
      <c r="Q93" s="9">
        <f t="shared" si="2"/>
        <v>600</v>
      </c>
      <c r="R93" s="9">
        <v>6</v>
      </c>
      <c r="S93" s="9">
        <v>1200</v>
      </c>
    </row>
    <row r="94" spans="2:19" ht="26.25">
      <c r="B94" s="7">
        <v>70</v>
      </c>
      <c r="C94" s="26" t="s">
        <v>484</v>
      </c>
      <c r="D94" s="28" t="s">
        <v>14</v>
      </c>
      <c r="E94" s="27" t="s">
        <v>337</v>
      </c>
      <c r="F94" s="26" t="s">
        <v>485</v>
      </c>
      <c r="G94" s="9">
        <v>1</v>
      </c>
      <c r="H94" s="10">
        <v>190</v>
      </c>
      <c r="I94" s="19">
        <v>95</v>
      </c>
      <c r="J94" s="49">
        <v>95</v>
      </c>
      <c r="K94" s="29">
        <v>1</v>
      </c>
      <c r="L94" s="10" t="e">
        <f>#REF!</f>
        <v>#REF!</v>
      </c>
      <c r="M94" s="9" t="e">
        <f>#REF!</f>
        <v>#REF!</v>
      </c>
      <c r="N94" s="8">
        <f t="shared" si="2"/>
        <v>1</v>
      </c>
      <c r="O94" s="9">
        <f t="shared" si="2"/>
        <v>190</v>
      </c>
      <c r="P94" s="9">
        <f t="shared" si="2"/>
        <v>95</v>
      </c>
      <c r="Q94" s="9">
        <f t="shared" si="2"/>
        <v>95</v>
      </c>
      <c r="R94" s="9">
        <v>1</v>
      </c>
      <c r="S94" s="9">
        <v>190</v>
      </c>
    </row>
    <row r="95" spans="2:19" ht="26.25">
      <c r="B95" s="7">
        <v>71</v>
      </c>
      <c r="C95" s="26" t="s">
        <v>486</v>
      </c>
      <c r="D95" s="28" t="s">
        <v>14</v>
      </c>
      <c r="E95" s="27" t="s">
        <v>337</v>
      </c>
      <c r="F95" s="26" t="s">
        <v>487</v>
      </c>
      <c r="G95" s="9">
        <v>4</v>
      </c>
      <c r="H95" s="10">
        <v>480</v>
      </c>
      <c r="I95" s="19">
        <v>240</v>
      </c>
      <c r="J95" s="49">
        <v>240</v>
      </c>
      <c r="K95" s="29">
        <v>1</v>
      </c>
      <c r="L95" s="10" t="e">
        <f>#REF!</f>
        <v>#REF!</v>
      </c>
      <c r="M95" s="9" t="e">
        <f>#REF!</f>
        <v>#REF!</v>
      </c>
      <c r="N95" s="8">
        <f t="shared" si="2"/>
        <v>4</v>
      </c>
      <c r="O95" s="9">
        <f t="shared" si="2"/>
        <v>480</v>
      </c>
      <c r="P95" s="9">
        <f t="shared" si="2"/>
        <v>240</v>
      </c>
      <c r="Q95" s="9">
        <f t="shared" si="2"/>
        <v>240</v>
      </c>
      <c r="R95" s="9">
        <v>4</v>
      </c>
      <c r="S95" s="9">
        <v>480</v>
      </c>
    </row>
    <row r="96" spans="2:19" ht="26.25">
      <c r="B96" s="7">
        <v>72</v>
      </c>
      <c r="C96" s="26" t="s">
        <v>488</v>
      </c>
      <c r="D96" s="28" t="s">
        <v>14</v>
      </c>
      <c r="E96" s="27" t="s">
        <v>337</v>
      </c>
      <c r="F96" s="26" t="s">
        <v>489</v>
      </c>
      <c r="G96" s="9">
        <v>10</v>
      </c>
      <c r="H96" s="10">
        <v>2200</v>
      </c>
      <c r="I96" s="19">
        <v>1100</v>
      </c>
      <c r="J96" s="49">
        <v>1100</v>
      </c>
      <c r="K96" s="29">
        <v>1</v>
      </c>
      <c r="L96" s="10" t="e">
        <f>#REF!</f>
        <v>#REF!</v>
      </c>
      <c r="M96" s="9" t="e">
        <f>#REF!</f>
        <v>#REF!</v>
      </c>
      <c r="N96" s="8">
        <f t="shared" si="2"/>
        <v>10</v>
      </c>
      <c r="O96" s="9">
        <f t="shared" si="2"/>
        <v>2200</v>
      </c>
      <c r="P96" s="9">
        <f t="shared" si="2"/>
        <v>1100</v>
      </c>
      <c r="Q96" s="9">
        <f t="shared" si="2"/>
        <v>1100</v>
      </c>
      <c r="R96" s="9">
        <v>10</v>
      </c>
      <c r="S96" s="9">
        <v>2200</v>
      </c>
    </row>
    <row r="97" spans="2:19" ht="26.25">
      <c r="B97" s="7">
        <v>73</v>
      </c>
      <c r="C97" s="26" t="s">
        <v>490</v>
      </c>
      <c r="D97" s="28" t="s">
        <v>14</v>
      </c>
      <c r="E97" s="27" t="s">
        <v>337</v>
      </c>
      <c r="F97" s="26" t="s">
        <v>491</v>
      </c>
      <c r="G97" s="9">
        <v>6</v>
      </c>
      <c r="H97" s="10">
        <v>600</v>
      </c>
      <c r="I97" s="19">
        <v>300</v>
      </c>
      <c r="J97" s="49">
        <v>300</v>
      </c>
      <c r="K97" s="29">
        <v>1</v>
      </c>
      <c r="L97" s="10" t="e">
        <f>#REF!</f>
        <v>#REF!</v>
      </c>
      <c r="M97" s="9" t="e">
        <f>#REF!</f>
        <v>#REF!</v>
      </c>
      <c r="N97" s="8">
        <f t="shared" si="2"/>
        <v>6</v>
      </c>
      <c r="O97" s="9">
        <f t="shared" si="2"/>
        <v>600</v>
      </c>
      <c r="P97" s="9">
        <f t="shared" si="2"/>
        <v>300</v>
      </c>
      <c r="Q97" s="9">
        <f t="shared" si="2"/>
        <v>300</v>
      </c>
      <c r="R97" s="9">
        <v>6</v>
      </c>
      <c r="S97" s="9">
        <v>600</v>
      </c>
    </row>
    <row r="98" spans="2:19" ht="26.25">
      <c r="B98" s="7">
        <v>74</v>
      </c>
      <c r="C98" s="26" t="s">
        <v>492</v>
      </c>
      <c r="D98" s="28" t="s">
        <v>14</v>
      </c>
      <c r="E98" s="27" t="s">
        <v>337</v>
      </c>
      <c r="F98" s="26" t="s">
        <v>493</v>
      </c>
      <c r="G98" s="9">
        <v>4</v>
      </c>
      <c r="H98" s="10">
        <v>600</v>
      </c>
      <c r="I98" s="19">
        <v>300</v>
      </c>
      <c r="J98" s="49">
        <v>300</v>
      </c>
      <c r="K98" s="29">
        <v>1</v>
      </c>
      <c r="L98" s="10" t="e">
        <f>#REF!</f>
        <v>#REF!</v>
      </c>
      <c r="M98" s="9" t="e">
        <f>#REF!</f>
        <v>#REF!</v>
      </c>
      <c r="N98" s="8">
        <f t="shared" si="2"/>
        <v>4</v>
      </c>
      <c r="O98" s="9">
        <f t="shared" si="2"/>
        <v>600</v>
      </c>
      <c r="P98" s="9">
        <f t="shared" si="2"/>
        <v>300</v>
      </c>
      <c r="Q98" s="9">
        <f t="shared" si="2"/>
        <v>300</v>
      </c>
      <c r="R98" s="9">
        <v>4</v>
      </c>
      <c r="S98" s="9">
        <v>600</v>
      </c>
    </row>
    <row r="99" spans="2:19" ht="26.25">
      <c r="B99" s="7">
        <v>75</v>
      </c>
      <c r="C99" s="26" t="s">
        <v>494</v>
      </c>
      <c r="D99" s="28" t="s">
        <v>14</v>
      </c>
      <c r="E99" s="27" t="s">
        <v>337</v>
      </c>
      <c r="F99" s="26" t="s">
        <v>495</v>
      </c>
      <c r="G99" s="9">
        <v>2</v>
      </c>
      <c r="H99" s="10">
        <v>600</v>
      </c>
      <c r="I99" s="19">
        <v>300</v>
      </c>
      <c r="J99" s="49">
        <v>300</v>
      </c>
      <c r="K99" s="29">
        <v>1</v>
      </c>
      <c r="L99" s="10" t="e">
        <f>#REF!</f>
        <v>#REF!</v>
      </c>
      <c r="M99" s="9" t="e">
        <f>#REF!</f>
        <v>#REF!</v>
      </c>
      <c r="N99" s="8">
        <f t="shared" si="2"/>
        <v>2</v>
      </c>
      <c r="O99" s="9">
        <f t="shared" si="2"/>
        <v>600</v>
      </c>
      <c r="P99" s="9">
        <f t="shared" si="2"/>
        <v>300</v>
      </c>
      <c r="Q99" s="9">
        <f t="shared" si="2"/>
        <v>300</v>
      </c>
      <c r="R99" s="9">
        <v>2</v>
      </c>
      <c r="S99" s="9">
        <v>600</v>
      </c>
    </row>
    <row r="100" spans="2:19" ht="26.25">
      <c r="B100" s="7">
        <v>76</v>
      </c>
      <c r="C100" s="26" t="s">
        <v>143</v>
      </c>
      <c r="D100" s="28" t="s">
        <v>14</v>
      </c>
      <c r="E100" s="27" t="s">
        <v>144</v>
      </c>
      <c r="F100" s="26" t="s">
        <v>145</v>
      </c>
      <c r="G100" s="9">
        <v>1</v>
      </c>
      <c r="H100" s="10">
        <v>10.870000000000001</v>
      </c>
      <c r="I100" s="19">
        <v>5</v>
      </c>
      <c r="J100" s="49">
        <v>5.87</v>
      </c>
      <c r="K100" s="29">
        <v>1</v>
      </c>
      <c r="L100" s="10" t="e">
        <f>#REF!</f>
        <v>#REF!</v>
      </c>
      <c r="M100" s="9" t="e">
        <f>#REF!</f>
        <v>#REF!</v>
      </c>
      <c r="N100" s="8">
        <f t="shared" si="2"/>
        <v>1</v>
      </c>
      <c r="O100" s="9">
        <f t="shared" si="2"/>
        <v>10.870000000000001</v>
      </c>
      <c r="P100" s="9">
        <f t="shared" si="2"/>
        <v>5</v>
      </c>
      <c r="Q100" s="9">
        <f t="shared" si="2"/>
        <v>5.87</v>
      </c>
      <c r="R100" s="9">
        <v>1</v>
      </c>
      <c r="S100" s="9">
        <v>10.870000000000001</v>
      </c>
    </row>
    <row r="101" spans="2:19" ht="66" thickBot="1">
      <c r="B101" s="7">
        <v>77</v>
      </c>
      <c r="C101" s="26" t="s">
        <v>146</v>
      </c>
      <c r="D101" s="28" t="s">
        <v>14</v>
      </c>
      <c r="E101" s="27" t="s">
        <v>65</v>
      </c>
      <c r="F101" s="26" t="s">
        <v>147</v>
      </c>
      <c r="G101" s="9">
        <v>4</v>
      </c>
      <c r="H101" s="10">
        <v>859.98</v>
      </c>
      <c r="I101" s="19">
        <v>429.99</v>
      </c>
      <c r="J101" s="49">
        <v>429.99</v>
      </c>
      <c r="K101" s="29">
        <v>1</v>
      </c>
      <c r="L101" s="10" t="e">
        <f>#REF!</f>
        <v>#REF!</v>
      </c>
      <c r="M101" s="9" t="e">
        <f>#REF!</f>
        <v>#REF!</v>
      </c>
      <c r="N101" s="8">
        <f t="shared" si="2"/>
        <v>4</v>
      </c>
      <c r="O101" s="9">
        <f t="shared" si="2"/>
        <v>859.98</v>
      </c>
      <c r="P101" s="9">
        <f t="shared" si="2"/>
        <v>429.99</v>
      </c>
      <c r="Q101" s="9">
        <f t="shared" si="2"/>
        <v>429.99</v>
      </c>
      <c r="R101" s="9">
        <v>4</v>
      </c>
      <c r="S101" s="9">
        <v>859.98</v>
      </c>
    </row>
    <row r="102" spans="2:10" ht="13.5" thickBot="1">
      <c r="B102" s="11"/>
      <c r="C102" s="12" t="s">
        <v>496</v>
      </c>
      <c r="D102" s="23" t="s">
        <v>9</v>
      </c>
      <c r="E102" s="24" t="s">
        <v>9</v>
      </c>
      <c r="F102" s="24" t="s">
        <v>9</v>
      </c>
      <c r="G102" s="13">
        <f>SUM(Сюрте!N56:N101)</f>
        <v>140</v>
      </c>
      <c r="H102" s="14">
        <f>SUM(Сюрте!O56:O101)</f>
        <v>36881.340000000004</v>
      </c>
      <c r="I102" s="20">
        <f>SUM(Сюрте!P56:P101)</f>
        <v>18441.750000000004</v>
      </c>
      <c r="J102" s="50">
        <f>SUM(Сюрте!Q56:Q101)</f>
        <v>18439.59</v>
      </c>
    </row>
    <row r="103" spans="2:10" ht="13.5" thickBot="1">
      <c r="B103" s="151"/>
      <c r="C103" s="152"/>
      <c r="D103" s="6"/>
      <c r="E103" s="6"/>
      <c r="F103" s="6"/>
      <c r="G103" s="6"/>
      <c r="H103" s="6"/>
      <c r="I103" s="6"/>
      <c r="J103" s="48"/>
    </row>
    <row r="104" spans="2:19" ht="27" thickBot="1">
      <c r="B104" s="7">
        <v>78</v>
      </c>
      <c r="C104" s="26" t="s">
        <v>497</v>
      </c>
      <c r="D104" s="28" t="s">
        <v>498</v>
      </c>
      <c r="E104" s="27" t="s">
        <v>499</v>
      </c>
      <c r="F104" s="26" t="s">
        <v>500</v>
      </c>
      <c r="G104" s="9">
        <v>3</v>
      </c>
      <c r="H104" s="10">
        <v>697.5</v>
      </c>
      <c r="I104" s="19">
        <v>348</v>
      </c>
      <c r="J104" s="49">
        <v>349.5</v>
      </c>
      <c r="K104" s="29">
        <v>1</v>
      </c>
      <c r="L104" s="10" t="e">
        <f>#REF!</f>
        <v>#REF!</v>
      </c>
      <c r="M104" s="9" t="e">
        <f>#REF!</f>
        <v>#REF!</v>
      </c>
      <c r="N104" s="8">
        <f>G104</f>
        <v>3</v>
      </c>
      <c r="O104" s="9">
        <f>H104</f>
        <v>697.5</v>
      </c>
      <c r="P104" s="9">
        <f>I104</f>
        <v>348</v>
      </c>
      <c r="Q104" s="9">
        <f>J104</f>
        <v>349.5</v>
      </c>
      <c r="R104" s="9">
        <v>3</v>
      </c>
      <c r="S104" s="9">
        <v>697.5</v>
      </c>
    </row>
    <row r="105" spans="2:10" ht="13.5" thickBot="1">
      <c r="B105" s="11"/>
      <c r="C105" s="12" t="s">
        <v>501</v>
      </c>
      <c r="D105" s="23" t="s">
        <v>9</v>
      </c>
      <c r="E105" s="24" t="s">
        <v>9</v>
      </c>
      <c r="F105" s="24" t="s">
        <v>9</v>
      </c>
      <c r="G105" s="13">
        <f>SUM(Сюрте!N103:N104)</f>
        <v>3</v>
      </c>
      <c r="H105" s="14">
        <f>SUM(Сюрте!O103:O104)</f>
        <v>697.5</v>
      </c>
      <c r="I105" s="20">
        <f>SUM(Сюрте!P103:P104)</f>
        <v>348</v>
      </c>
      <c r="J105" s="93">
        <f>SUM(Сюрте!Q103:Q104)</f>
        <v>349.5</v>
      </c>
    </row>
    <row r="106" spans="2:10" ht="53.25" thickBot="1">
      <c r="B106" s="11">
        <v>80</v>
      </c>
      <c r="C106" s="26" t="s">
        <v>795</v>
      </c>
      <c r="D106" s="23" t="s">
        <v>796</v>
      </c>
      <c r="E106" s="27" t="s">
        <v>160</v>
      </c>
      <c r="F106" s="26" t="s">
        <v>797</v>
      </c>
      <c r="G106" s="13">
        <v>1</v>
      </c>
      <c r="H106" s="10">
        <v>516220.68000000005</v>
      </c>
      <c r="I106" s="19">
        <v>92182.20000000001</v>
      </c>
      <c r="J106" s="92">
        <v>424038.48000000004</v>
      </c>
    </row>
    <row r="107" spans="2:10" ht="13.5" thickBot="1">
      <c r="B107" s="11"/>
      <c r="C107" s="12" t="s">
        <v>156</v>
      </c>
      <c r="D107" s="23" t="s">
        <v>9</v>
      </c>
      <c r="E107" s="24" t="s">
        <v>9</v>
      </c>
      <c r="F107" s="24" t="s">
        <v>9</v>
      </c>
      <c r="G107" s="13">
        <f>G105+G102+G55+G46+G43+G106</f>
        <v>176</v>
      </c>
      <c r="H107" s="13">
        <f>H105+H102+H55+H46+H43+H106</f>
        <v>810566.7100000001</v>
      </c>
      <c r="I107" s="13">
        <f>I105+I102+I55+I46+I43+I106</f>
        <v>267254.46</v>
      </c>
      <c r="J107" s="13">
        <f>J105+J102+J55+J46+J43+J106</f>
        <v>543312.25</v>
      </c>
    </row>
    <row r="110" spans="3:6" ht="12.75">
      <c r="C110" s="132" t="s">
        <v>779</v>
      </c>
      <c r="D110" s="132"/>
      <c r="E110" s="132"/>
      <c r="F110" s="132"/>
    </row>
  </sheetData>
  <sheetProtection/>
  <mergeCells count="15">
    <mergeCell ref="C110:F110"/>
    <mergeCell ref="E17:F17"/>
    <mergeCell ref="B18:C18"/>
    <mergeCell ref="B44:C44"/>
    <mergeCell ref="B47:C47"/>
    <mergeCell ref="B56:C56"/>
    <mergeCell ref="B103:C103"/>
    <mergeCell ref="E11:F11"/>
    <mergeCell ref="C12:I12"/>
    <mergeCell ref="C13:I13"/>
    <mergeCell ref="B14:B15"/>
    <mergeCell ref="C14:C15"/>
    <mergeCell ref="D14:D15"/>
    <mergeCell ref="E14:E15"/>
    <mergeCell ref="G14:J14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6:Y93"/>
  <sheetViews>
    <sheetView showGridLines="0" view="pageBreakPreview" zoomScaleSheetLayoutView="100" zoomScalePageLayoutView="0" workbookViewId="0" topLeftCell="A1">
      <selection activeCell="I6" sqref="I6"/>
    </sheetView>
  </sheetViews>
  <sheetFormatPr defaultColWidth="9.00390625" defaultRowHeight="12.75" customHeight="1"/>
  <cols>
    <col min="2" max="2" width="5.625" style="0" customWidth="1"/>
    <col min="3" max="3" width="51.50390625" style="0" customWidth="1"/>
    <col min="4" max="4" width="13.625" style="0" customWidth="1"/>
    <col min="5" max="5" width="15.00390625" style="0" customWidth="1"/>
    <col min="6" max="6" width="14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1.375" style="0" customWidth="1"/>
    <col min="11" max="19" width="9.125" style="0" hidden="1" customWidth="1"/>
  </cols>
  <sheetData>
    <row r="6" ht="12.75">
      <c r="I6" t="s">
        <v>848</v>
      </c>
    </row>
    <row r="7" ht="12.75">
      <c r="I7" t="s">
        <v>770</v>
      </c>
    </row>
    <row r="8" ht="12.75">
      <c r="I8" t="s">
        <v>771</v>
      </c>
    </row>
    <row r="11" ht="15">
      <c r="E11" s="35" t="s">
        <v>150</v>
      </c>
    </row>
    <row r="12" spans="3:9" ht="15">
      <c r="C12" s="138" t="s">
        <v>151</v>
      </c>
      <c r="D12" s="138"/>
      <c r="E12" s="138"/>
      <c r="F12" s="138"/>
      <c r="G12" s="138"/>
      <c r="H12" s="138"/>
      <c r="I12" s="138"/>
    </row>
    <row r="13" spans="3:9" ht="15">
      <c r="C13" s="138" t="s">
        <v>152</v>
      </c>
      <c r="D13" s="138"/>
      <c r="E13" s="138"/>
      <c r="F13" s="138"/>
      <c r="G13" s="138"/>
      <c r="H13" s="138"/>
      <c r="I13" s="138"/>
    </row>
    <row r="14" ht="13.5" thickBot="1">
      <c r="B14" s="15"/>
    </row>
    <row r="15" spans="2:20" ht="12.75">
      <c r="B15" s="139" t="s">
        <v>0</v>
      </c>
      <c r="C15" s="141" t="s">
        <v>3</v>
      </c>
      <c r="D15" s="141" t="s">
        <v>10</v>
      </c>
      <c r="E15" s="141" t="s">
        <v>4</v>
      </c>
      <c r="F15" s="25" t="s">
        <v>1</v>
      </c>
      <c r="G15" s="148" t="s">
        <v>149</v>
      </c>
      <c r="H15" s="149"/>
      <c r="I15" s="149"/>
      <c r="J15" s="150"/>
      <c r="T15" s="1"/>
    </row>
    <row r="16" spans="2:10" ht="135" thickBot="1">
      <c r="B16" s="146"/>
      <c r="C16" s="147"/>
      <c r="D16" s="147"/>
      <c r="E16" s="147"/>
      <c r="F16" s="16" t="s">
        <v>5</v>
      </c>
      <c r="G16" s="17" t="s">
        <v>2</v>
      </c>
      <c r="H16" s="22" t="s">
        <v>6</v>
      </c>
      <c r="I16" s="21" t="s">
        <v>7</v>
      </c>
      <c r="J16" s="30" t="s">
        <v>8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18">
        <v>8</v>
      </c>
      <c r="J17" s="31">
        <v>9</v>
      </c>
    </row>
    <row r="18" spans="2:10" ht="15.75" thickBot="1">
      <c r="B18" s="38"/>
      <c r="C18" s="39"/>
      <c r="D18" s="39"/>
      <c r="E18" s="133" t="s">
        <v>157</v>
      </c>
      <c r="F18" s="133"/>
      <c r="G18" s="133"/>
      <c r="H18" s="39"/>
      <c r="I18" s="39"/>
      <c r="J18" s="40"/>
    </row>
    <row r="19" spans="2:10" ht="15.75" thickBot="1">
      <c r="B19" s="36" t="s">
        <v>153</v>
      </c>
      <c r="C19" s="5"/>
      <c r="D19" s="6"/>
      <c r="E19" s="6"/>
      <c r="F19" s="6"/>
      <c r="G19" s="6"/>
      <c r="H19" s="6"/>
      <c r="I19" s="6"/>
      <c r="J19" s="32"/>
    </row>
    <row r="20" spans="2:19" ht="52.5">
      <c r="B20" s="7">
        <v>1</v>
      </c>
      <c r="C20" s="26" t="s">
        <v>11</v>
      </c>
      <c r="D20" s="28" t="s">
        <v>14</v>
      </c>
      <c r="E20" s="27" t="s">
        <v>12</v>
      </c>
      <c r="F20" s="26" t="s">
        <v>13</v>
      </c>
      <c r="G20" s="9">
        <v>1</v>
      </c>
      <c r="H20" s="10">
        <v>3800</v>
      </c>
      <c r="I20" s="19">
        <v>2470.19</v>
      </c>
      <c r="J20" s="33">
        <v>1329.8100000000002</v>
      </c>
      <c r="K20" s="29">
        <v>1</v>
      </c>
      <c r="L20" s="10" t="e">
        <f>#REF!</f>
        <v>#REF!</v>
      </c>
      <c r="M20" s="9" t="e">
        <f>#REF!</f>
        <v>#REF!</v>
      </c>
      <c r="N20" s="8">
        <f aca="true" t="shared" si="0" ref="N20:N41">G20</f>
        <v>1</v>
      </c>
      <c r="O20" s="9">
        <f aca="true" t="shared" si="1" ref="O20:O41">H20</f>
        <v>3800</v>
      </c>
      <c r="P20" s="9">
        <f aca="true" t="shared" si="2" ref="P20:P41">I20</f>
        <v>2470.19</v>
      </c>
      <c r="Q20" s="9">
        <f aca="true" t="shared" si="3" ref="Q20:Q41">J20</f>
        <v>1329.8100000000002</v>
      </c>
      <c r="R20" s="9">
        <v>1</v>
      </c>
      <c r="S20" s="9">
        <v>3800</v>
      </c>
    </row>
    <row r="21" spans="2:19" ht="26.25">
      <c r="B21" s="7">
        <v>2</v>
      </c>
      <c r="C21" s="26" t="s">
        <v>15</v>
      </c>
      <c r="D21" s="28" t="s">
        <v>14</v>
      </c>
      <c r="E21" s="27" t="s">
        <v>16</v>
      </c>
      <c r="F21" s="26" t="s">
        <v>17</v>
      </c>
      <c r="G21" s="9">
        <v>1</v>
      </c>
      <c r="H21" s="10">
        <v>50534.5</v>
      </c>
      <c r="I21" s="19">
        <v>15581.45</v>
      </c>
      <c r="J21" s="33">
        <v>34953.05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1"/>
        <v>50534.5</v>
      </c>
      <c r="P21" s="9">
        <f t="shared" si="2"/>
        <v>15581.45</v>
      </c>
      <c r="Q21" s="9">
        <f t="shared" si="3"/>
        <v>34953.05</v>
      </c>
      <c r="R21" s="9">
        <v>1</v>
      </c>
      <c r="S21" s="9">
        <v>50534.5</v>
      </c>
    </row>
    <row r="22" spans="2:19" ht="26.25">
      <c r="B22" s="7">
        <v>3</v>
      </c>
      <c r="C22" s="26" t="s">
        <v>18</v>
      </c>
      <c r="D22" s="28" t="s">
        <v>14</v>
      </c>
      <c r="E22" s="27" t="s">
        <v>16</v>
      </c>
      <c r="F22" s="26" t="s">
        <v>19</v>
      </c>
      <c r="G22" s="9">
        <v>1</v>
      </c>
      <c r="H22" s="10">
        <v>20938.9</v>
      </c>
      <c r="I22" s="19">
        <v>6456.14</v>
      </c>
      <c r="J22" s="33">
        <v>14482.76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1"/>
        <v>20938.9</v>
      </c>
      <c r="P22" s="9">
        <f t="shared" si="2"/>
        <v>6456.14</v>
      </c>
      <c r="Q22" s="9">
        <f t="shared" si="3"/>
        <v>14482.76</v>
      </c>
      <c r="R22" s="9">
        <v>1</v>
      </c>
      <c r="S22" s="9">
        <v>20938.9</v>
      </c>
    </row>
    <row r="23" spans="2:19" ht="26.25">
      <c r="B23" s="7">
        <v>4</v>
      </c>
      <c r="C23" s="26" t="s">
        <v>20</v>
      </c>
      <c r="D23" s="28" t="s">
        <v>14</v>
      </c>
      <c r="E23" s="27" t="s">
        <v>16</v>
      </c>
      <c r="F23" s="26" t="s">
        <v>21</v>
      </c>
      <c r="G23" s="9">
        <v>1</v>
      </c>
      <c r="H23" s="10">
        <v>10022.5</v>
      </c>
      <c r="I23" s="19">
        <v>3090.25</v>
      </c>
      <c r="J23" s="33">
        <v>6932.25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1"/>
        <v>10022.5</v>
      </c>
      <c r="P23" s="9">
        <f t="shared" si="2"/>
        <v>3090.25</v>
      </c>
      <c r="Q23" s="9">
        <f t="shared" si="3"/>
        <v>6932.25</v>
      </c>
      <c r="R23" s="9">
        <v>1</v>
      </c>
      <c r="S23" s="9">
        <v>10022.5</v>
      </c>
    </row>
    <row r="24" spans="2:19" ht="26.25">
      <c r="B24" s="7">
        <v>5</v>
      </c>
      <c r="C24" s="26" t="s">
        <v>22</v>
      </c>
      <c r="D24" s="28" t="s">
        <v>14</v>
      </c>
      <c r="E24" s="27" t="s">
        <v>16</v>
      </c>
      <c r="F24" s="26" t="s">
        <v>23</v>
      </c>
      <c r="G24" s="9">
        <v>1</v>
      </c>
      <c r="H24" s="10">
        <v>6181.88</v>
      </c>
      <c r="I24" s="19">
        <v>1906.2</v>
      </c>
      <c r="J24" s="33">
        <v>4275.68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1"/>
        <v>6181.88</v>
      </c>
      <c r="P24" s="9">
        <f t="shared" si="2"/>
        <v>1906.2</v>
      </c>
      <c r="Q24" s="9">
        <f t="shared" si="3"/>
        <v>4275.68</v>
      </c>
      <c r="R24" s="9">
        <v>1</v>
      </c>
      <c r="S24" s="9">
        <v>6181.88</v>
      </c>
    </row>
    <row r="25" spans="2:19" ht="26.25">
      <c r="B25" s="7">
        <v>6</v>
      </c>
      <c r="C25" s="26" t="s">
        <v>24</v>
      </c>
      <c r="D25" s="28" t="s">
        <v>14</v>
      </c>
      <c r="E25" s="27" t="s">
        <v>25</v>
      </c>
      <c r="F25" s="26" t="s">
        <v>26</v>
      </c>
      <c r="G25" s="9">
        <v>1</v>
      </c>
      <c r="H25" s="10">
        <v>2298</v>
      </c>
      <c r="I25" s="19">
        <v>2298</v>
      </c>
      <c r="J25" s="33">
        <v>0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1"/>
        <v>2298</v>
      </c>
      <c r="P25" s="9">
        <f t="shared" si="2"/>
        <v>2298</v>
      </c>
      <c r="Q25" s="9">
        <f t="shared" si="3"/>
        <v>0</v>
      </c>
      <c r="R25" s="9">
        <v>1</v>
      </c>
      <c r="S25" s="9">
        <v>2298</v>
      </c>
    </row>
    <row r="26" spans="2:19" ht="26.25">
      <c r="B26" s="7">
        <v>7</v>
      </c>
      <c r="C26" s="26" t="s">
        <v>27</v>
      </c>
      <c r="D26" s="28" t="s">
        <v>14</v>
      </c>
      <c r="E26" s="27" t="s">
        <v>25</v>
      </c>
      <c r="F26" s="26" t="s">
        <v>28</v>
      </c>
      <c r="G26" s="9">
        <v>1</v>
      </c>
      <c r="H26" s="10">
        <v>4700</v>
      </c>
      <c r="I26" s="19">
        <v>4700</v>
      </c>
      <c r="J26" s="33">
        <v>0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1"/>
        <v>4700</v>
      </c>
      <c r="P26" s="9">
        <f t="shared" si="2"/>
        <v>4700</v>
      </c>
      <c r="Q26" s="9">
        <f t="shared" si="3"/>
        <v>0</v>
      </c>
      <c r="R26" s="9">
        <v>1</v>
      </c>
      <c r="S26" s="9">
        <v>4700</v>
      </c>
    </row>
    <row r="27" spans="2:19" ht="26.25">
      <c r="B27" s="7">
        <v>8</v>
      </c>
      <c r="C27" s="26" t="s">
        <v>29</v>
      </c>
      <c r="D27" s="28" t="s">
        <v>14</v>
      </c>
      <c r="E27" s="27" t="s">
        <v>25</v>
      </c>
      <c r="F27" s="26" t="s">
        <v>30</v>
      </c>
      <c r="G27" s="9">
        <v>1</v>
      </c>
      <c r="H27" s="10">
        <v>3276</v>
      </c>
      <c r="I27" s="19">
        <v>3276</v>
      </c>
      <c r="J27" s="33">
        <v>0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1"/>
        <v>3276</v>
      </c>
      <c r="P27" s="9">
        <f t="shared" si="2"/>
        <v>3276</v>
      </c>
      <c r="Q27" s="9">
        <f t="shared" si="3"/>
        <v>0</v>
      </c>
      <c r="R27" s="9">
        <v>1</v>
      </c>
      <c r="S27" s="9">
        <v>3276</v>
      </c>
    </row>
    <row r="28" spans="2:19" ht="26.25">
      <c r="B28" s="7">
        <v>9</v>
      </c>
      <c r="C28" s="26" t="s">
        <v>31</v>
      </c>
      <c r="D28" s="28" t="s">
        <v>14</v>
      </c>
      <c r="E28" s="27" t="s">
        <v>25</v>
      </c>
      <c r="F28" s="26" t="s">
        <v>32</v>
      </c>
      <c r="G28" s="9">
        <v>1</v>
      </c>
      <c r="H28" s="10">
        <v>3378</v>
      </c>
      <c r="I28" s="19">
        <v>3378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1"/>
        <v>3378</v>
      </c>
      <c r="P28" s="9">
        <f t="shared" si="2"/>
        <v>3378</v>
      </c>
      <c r="Q28" s="9">
        <f t="shared" si="3"/>
        <v>0</v>
      </c>
      <c r="R28" s="9">
        <v>1</v>
      </c>
      <c r="S28" s="9">
        <v>3378</v>
      </c>
    </row>
    <row r="29" spans="2:19" ht="26.25">
      <c r="B29" s="7">
        <v>10</v>
      </c>
      <c r="C29" s="26" t="s">
        <v>33</v>
      </c>
      <c r="D29" s="28" t="s">
        <v>14</v>
      </c>
      <c r="E29" s="27" t="s">
        <v>34</v>
      </c>
      <c r="F29" s="26" t="s">
        <v>35</v>
      </c>
      <c r="G29" s="9">
        <v>1</v>
      </c>
      <c r="H29" s="10">
        <v>5169</v>
      </c>
      <c r="I29" s="19">
        <v>5169</v>
      </c>
      <c r="J29" s="33">
        <v>0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1"/>
        <v>5169</v>
      </c>
      <c r="P29" s="9">
        <f t="shared" si="2"/>
        <v>5169</v>
      </c>
      <c r="Q29" s="9">
        <f t="shared" si="3"/>
        <v>0</v>
      </c>
      <c r="R29" s="9">
        <v>1</v>
      </c>
      <c r="S29" s="9">
        <v>5169</v>
      </c>
    </row>
    <row r="30" spans="2:19" ht="26.25">
      <c r="B30" s="7">
        <v>11</v>
      </c>
      <c r="C30" s="26" t="s">
        <v>36</v>
      </c>
      <c r="D30" s="28" t="s">
        <v>14</v>
      </c>
      <c r="E30" s="27" t="s">
        <v>25</v>
      </c>
      <c r="F30" s="26" t="s">
        <v>37</v>
      </c>
      <c r="G30" s="9">
        <v>1</v>
      </c>
      <c r="H30" s="10">
        <v>3071</v>
      </c>
      <c r="I30" s="19">
        <v>3071</v>
      </c>
      <c r="J30" s="33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1"/>
        <v>3071</v>
      </c>
      <c r="P30" s="9">
        <f t="shared" si="2"/>
        <v>3071</v>
      </c>
      <c r="Q30" s="9">
        <f t="shared" si="3"/>
        <v>0</v>
      </c>
      <c r="R30" s="9">
        <v>1</v>
      </c>
      <c r="S30" s="9">
        <v>3071</v>
      </c>
    </row>
    <row r="31" spans="2:19" ht="26.25">
      <c r="B31" s="7">
        <v>12</v>
      </c>
      <c r="C31" s="26" t="s">
        <v>38</v>
      </c>
      <c r="D31" s="28" t="s">
        <v>14</v>
      </c>
      <c r="E31" s="27" t="s">
        <v>39</v>
      </c>
      <c r="F31" s="26" t="s">
        <v>40</v>
      </c>
      <c r="G31" s="9">
        <v>1</v>
      </c>
      <c r="H31" s="10">
        <v>1079</v>
      </c>
      <c r="I31" s="19">
        <v>1079</v>
      </c>
      <c r="J31" s="33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1"/>
        <v>1079</v>
      </c>
      <c r="P31" s="9">
        <f t="shared" si="2"/>
        <v>1079</v>
      </c>
      <c r="Q31" s="9">
        <f t="shared" si="3"/>
        <v>0</v>
      </c>
      <c r="R31" s="9">
        <v>1</v>
      </c>
      <c r="S31" s="9">
        <v>1079</v>
      </c>
    </row>
    <row r="32" spans="2:19" ht="26.25">
      <c r="B32" s="7">
        <v>13</v>
      </c>
      <c r="C32" s="26" t="s">
        <v>41</v>
      </c>
      <c r="D32" s="28" t="s">
        <v>14</v>
      </c>
      <c r="E32" s="27" t="s">
        <v>42</v>
      </c>
      <c r="F32" s="26" t="s">
        <v>43</v>
      </c>
      <c r="G32" s="9">
        <v>1</v>
      </c>
      <c r="H32" s="10">
        <v>1556</v>
      </c>
      <c r="I32" s="19">
        <v>1556</v>
      </c>
      <c r="J32" s="33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1"/>
        <v>1556</v>
      </c>
      <c r="P32" s="9">
        <f t="shared" si="2"/>
        <v>1556</v>
      </c>
      <c r="Q32" s="9">
        <f t="shared" si="3"/>
        <v>0</v>
      </c>
      <c r="R32" s="9">
        <v>1</v>
      </c>
      <c r="S32" s="9">
        <v>1556</v>
      </c>
    </row>
    <row r="33" spans="2:19" ht="26.25">
      <c r="B33" s="7">
        <v>14</v>
      </c>
      <c r="C33" s="26" t="s">
        <v>44</v>
      </c>
      <c r="D33" s="28" t="s">
        <v>14</v>
      </c>
      <c r="E33" s="27" t="s">
        <v>25</v>
      </c>
      <c r="F33" s="26" t="s">
        <v>45</v>
      </c>
      <c r="G33" s="9">
        <v>1</v>
      </c>
      <c r="H33" s="10">
        <v>1708</v>
      </c>
      <c r="I33" s="19">
        <v>1708</v>
      </c>
      <c r="J33" s="33">
        <v>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1"/>
        <v>1708</v>
      </c>
      <c r="P33" s="9">
        <f t="shared" si="2"/>
        <v>1708</v>
      </c>
      <c r="Q33" s="9">
        <f t="shared" si="3"/>
        <v>0</v>
      </c>
      <c r="R33" s="9">
        <v>1</v>
      </c>
      <c r="S33" s="9">
        <v>1708</v>
      </c>
    </row>
    <row r="34" spans="2:19" ht="26.25">
      <c r="B34" s="7">
        <v>15</v>
      </c>
      <c r="C34" s="26" t="s">
        <v>46</v>
      </c>
      <c r="D34" s="28" t="s">
        <v>14</v>
      </c>
      <c r="E34" s="27" t="s">
        <v>25</v>
      </c>
      <c r="F34" s="26" t="s">
        <v>32</v>
      </c>
      <c r="G34" s="9">
        <v>1</v>
      </c>
      <c r="H34" s="10">
        <v>1515</v>
      </c>
      <c r="I34" s="19">
        <v>1515</v>
      </c>
      <c r="J34" s="33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1"/>
        <v>1515</v>
      </c>
      <c r="P34" s="9">
        <f t="shared" si="2"/>
        <v>1515</v>
      </c>
      <c r="Q34" s="9">
        <f t="shared" si="3"/>
        <v>0</v>
      </c>
      <c r="R34" s="9">
        <v>1</v>
      </c>
      <c r="S34" s="9">
        <v>1515</v>
      </c>
    </row>
    <row r="35" spans="2:19" ht="26.25">
      <c r="B35" s="7">
        <v>16</v>
      </c>
      <c r="C35" s="26" t="s">
        <v>47</v>
      </c>
      <c r="D35" s="28" t="s">
        <v>14</v>
      </c>
      <c r="E35" s="27" t="s">
        <v>25</v>
      </c>
      <c r="F35" s="26" t="s">
        <v>48</v>
      </c>
      <c r="G35" s="9">
        <v>1</v>
      </c>
      <c r="H35" s="10">
        <v>6960</v>
      </c>
      <c r="I35" s="19">
        <v>6960</v>
      </c>
      <c r="J35" s="33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1"/>
        <v>6960</v>
      </c>
      <c r="P35" s="9">
        <f t="shared" si="2"/>
        <v>6960</v>
      </c>
      <c r="Q35" s="9">
        <f t="shared" si="3"/>
        <v>0</v>
      </c>
      <c r="R35" s="9">
        <v>1</v>
      </c>
      <c r="S35" s="9">
        <v>6960</v>
      </c>
    </row>
    <row r="36" spans="2:19" ht="26.25">
      <c r="B36" s="7">
        <v>17</v>
      </c>
      <c r="C36" s="26" t="s">
        <v>49</v>
      </c>
      <c r="D36" s="28" t="s">
        <v>14</v>
      </c>
      <c r="E36" s="27" t="s">
        <v>25</v>
      </c>
      <c r="F36" s="26" t="s">
        <v>21</v>
      </c>
      <c r="G36" s="9">
        <v>1</v>
      </c>
      <c r="H36" s="10">
        <v>3028</v>
      </c>
      <c r="I36" s="19">
        <v>3028</v>
      </c>
      <c r="J36" s="33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0"/>
        <v>1</v>
      </c>
      <c r="O36" s="9">
        <f t="shared" si="1"/>
        <v>3028</v>
      </c>
      <c r="P36" s="9">
        <f t="shared" si="2"/>
        <v>3028</v>
      </c>
      <c r="Q36" s="9">
        <f t="shared" si="3"/>
        <v>0</v>
      </c>
      <c r="R36" s="9">
        <v>1</v>
      </c>
      <c r="S36" s="9">
        <v>3028</v>
      </c>
    </row>
    <row r="37" spans="2:19" ht="26.25">
      <c r="B37" s="7">
        <v>18</v>
      </c>
      <c r="C37" s="26" t="s">
        <v>50</v>
      </c>
      <c r="D37" s="28" t="s">
        <v>14</v>
      </c>
      <c r="E37" s="27" t="s">
        <v>25</v>
      </c>
      <c r="F37" s="26" t="s">
        <v>51</v>
      </c>
      <c r="G37" s="9">
        <v>1</v>
      </c>
      <c r="H37" s="10">
        <v>3992</v>
      </c>
      <c r="I37" s="19">
        <v>3992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0"/>
        <v>1</v>
      </c>
      <c r="O37" s="9">
        <f t="shared" si="1"/>
        <v>3992</v>
      </c>
      <c r="P37" s="9">
        <f t="shared" si="2"/>
        <v>3992</v>
      </c>
      <c r="Q37" s="9">
        <f t="shared" si="3"/>
        <v>0</v>
      </c>
      <c r="R37" s="9">
        <v>1</v>
      </c>
      <c r="S37" s="9">
        <v>3992</v>
      </c>
    </row>
    <row r="38" spans="2:19" ht="26.25">
      <c r="B38" s="7">
        <v>19</v>
      </c>
      <c r="C38" s="26" t="s">
        <v>52</v>
      </c>
      <c r="D38" s="28" t="s">
        <v>14</v>
      </c>
      <c r="E38" s="27" t="s">
        <v>25</v>
      </c>
      <c r="F38" s="26" t="s">
        <v>53</v>
      </c>
      <c r="G38" s="9">
        <v>1</v>
      </c>
      <c r="H38" s="10">
        <v>3991</v>
      </c>
      <c r="I38" s="19">
        <v>3991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0"/>
        <v>1</v>
      </c>
      <c r="O38" s="9">
        <f t="shared" si="1"/>
        <v>3991</v>
      </c>
      <c r="P38" s="9">
        <f t="shared" si="2"/>
        <v>3991</v>
      </c>
      <c r="Q38" s="9">
        <f t="shared" si="3"/>
        <v>0</v>
      </c>
      <c r="R38" s="9">
        <v>1</v>
      </c>
      <c r="S38" s="9">
        <v>3991</v>
      </c>
    </row>
    <row r="39" spans="2:19" ht="26.25">
      <c r="B39" s="7">
        <v>20</v>
      </c>
      <c r="C39" s="26" t="s">
        <v>54</v>
      </c>
      <c r="D39" s="28" t="s">
        <v>14</v>
      </c>
      <c r="E39" s="27" t="s">
        <v>25</v>
      </c>
      <c r="F39" s="26" t="s">
        <v>55</v>
      </c>
      <c r="G39" s="9">
        <v>1</v>
      </c>
      <c r="H39" s="10">
        <v>1638</v>
      </c>
      <c r="I39" s="19">
        <v>1638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0"/>
        <v>1</v>
      </c>
      <c r="O39" s="9">
        <f t="shared" si="1"/>
        <v>1638</v>
      </c>
      <c r="P39" s="9">
        <f t="shared" si="2"/>
        <v>1638</v>
      </c>
      <c r="Q39" s="9">
        <f t="shared" si="3"/>
        <v>0</v>
      </c>
      <c r="R39" s="9">
        <v>1</v>
      </c>
      <c r="S39" s="9">
        <v>1638</v>
      </c>
    </row>
    <row r="40" spans="2:19" ht="26.25">
      <c r="B40" s="7">
        <v>21</v>
      </c>
      <c r="C40" s="26" t="s">
        <v>56</v>
      </c>
      <c r="D40" s="28" t="s">
        <v>14</v>
      </c>
      <c r="E40" s="27" t="s">
        <v>34</v>
      </c>
      <c r="F40" s="26" t="s">
        <v>57</v>
      </c>
      <c r="G40" s="9">
        <v>1</v>
      </c>
      <c r="H40" s="10">
        <v>2255</v>
      </c>
      <c r="I40" s="19">
        <v>2255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0"/>
        <v>1</v>
      </c>
      <c r="O40" s="9">
        <f t="shared" si="1"/>
        <v>2255</v>
      </c>
      <c r="P40" s="9">
        <f t="shared" si="2"/>
        <v>2255</v>
      </c>
      <c r="Q40" s="9">
        <f t="shared" si="3"/>
        <v>0</v>
      </c>
      <c r="R40" s="9">
        <v>1</v>
      </c>
      <c r="S40" s="9">
        <v>2255</v>
      </c>
    </row>
    <row r="41" spans="2:19" ht="27" thickBot="1">
      <c r="B41" s="7">
        <v>22</v>
      </c>
      <c r="C41" s="26" t="s">
        <v>58</v>
      </c>
      <c r="D41" s="28" t="s">
        <v>14</v>
      </c>
      <c r="E41" s="27" t="s">
        <v>25</v>
      </c>
      <c r="F41" s="26" t="s">
        <v>59</v>
      </c>
      <c r="G41" s="9">
        <v>1</v>
      </c>
      <c r="H41" s="10">
        <v>1229</v>
      </c>
      <c r="I41" s="19">
        <v>1229</v>
      </c>
      <c r="J41" s="33">
        <v>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0"/>
        <v>1</v>
      </c>
      <c r="O41" s="9">
        <f t="shared" si="1"/>
        <v>1229</v>
      </c>
      <c r="P41" s="9">
        <f t="shared" si="2"/>
        <v>1229</v>
      </c>
      <c r="Q41" s="9">
        <f t="shared" si="3"/>
        <v>0</v>
      </c>
      <c r="R41" s="9">
        <v>1</v>
      </c>
      <c r="S41" s="9">
        <v>1229</v>
      </c>
    </row>
    <row r="42" spans="2:10" ht="13.5" thickBot="1">
      <c r="B42" s="11"/>
      <c r="C42" s="12" t="s">
        <v>60</v>
      </c>
      <c r="D42" s="23" t="s">
        <v>9</v>
      </c>
      <c r="E42" s="24" t="s">
        <v>9</v>
      </c>
      <c r="F42" s="24" t="s">
        <v>9</v>
      </c>
      <c r="G42" s="13">
        <f>SUM(Ратівці!N14:N41)</f>
        <v>22</v>
      </c>
      <c r="H42" s="14">
        <f>SUM(Ратівці!O14:O41)</f>
        <v>142320.78</v>
      </c>
      <c r="I42" s="20">
        <f>SUM(Ратівці!P14:P41)</f>
        <v>80347.23</v>
      </c>
      <c r="J42" s="34">
        <f>SUM(Ратівці!Q14:Q41)</f>
        <v>61973.55</v>
      </c>
    </row>
    <row r="43" spans="2:10" ht="15.75" thickBot="1">
      <c r="B43" s="36" t="s">
        <v>154</v>
      </c>
      <c r="C43" s="5"/>
      <c r="D43" s="6"/>
      <c r="E43" s="6"/>
      <c r="F43" s="6"/>
      <c r="G43" s="6"/>
      <c r="H43" s="6"/>
      <c r="I43" s="6"/>
      <c r="J43" s="32"/>
    </row>
    <row r="44" spans="2:19" ht="52.5">
      <c r="B44" s="7">
        <v>23</v>
      </c>
      <c r="C44" s="26" t="s">
        <v>61</v>
      </c>
      <c r="D44" s="28" t="s">
        <v>14</v>
      </c>
      <c r="E44" s="27" t="s">
        <v>62</v>
      </c>
      <c r="F44" s="26" t="s">
        <v>63</v>
      </c>
      <c r="G44" s="9">
        <v>1</v>
      </c>
      <c r="H44" s="10">
        <v>1235</v>
      </c>
      <c r="I44" s="19">
        <v>617.5</v>
      </c>
      <c r="J44" s="33">
        <v>617.5</v>
      </c>
      <c r="K44" s="29">
        <v>1</v>
      </c>
      <c r="L44" s="10" t="e">
        <f>#REF!</f>
        <v>#REF!</v>
      </c>
      <c r="M44" s="9" t="e">
        <f>#REF!</f>
        <v>#REF!</v>
      </c>
      <c r="N44" s="8">
        <f aca="true" t="shared" si="4" ref="N44:Q46">G44</f>
        <v>1</v>
      </c>
      <c r="O44" s="9">
        <f t="shared" si="4"/>
        <v>1235</v>
      </c>
      <c r="P44" s="9">
        <f t="shared" si="4"/>
        <v>617.5</v>
      </c>
      <c r="Q44" s="9">
        <f t="shared" si="4"/>
        <v>617.5</v>
      </c>
      <c r="R44" s="9">
        <v>1</v>
      </c>
      <c r="S44" s="9">
        <v>1235</v>
      </c>
    </row>
    <row r="45" spans="2:19" ht="26.25">
      <c r="B45" s="7">
        <v>24</v>
      </c>
      <c r="C45" s="26" t="s">
        <v>64</v>
      </c>
      <c r="D45" s="28" t="s">
        <v>14</v>
      </c>
      <c r="E45" s="27" t="s">
        <v>65</v>
      </c>
      <c r="F45" s="26" t="s">
        <v>66</v>
      </c>
      <c r="G45" s="9">
        <v>1</v>
      </c>
      <c r="H45" s="10">
        <v>2458</v>
      </c>
      <c r="I45" s="19">
        <v>1229</v>
      </c>
      <c r="J45" s="33">
        <v>1229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4"/>
        <v>1</v>
      </c>
      <c r="O45" s="9">
        <f t="shared" si="4"/>
        <v>2458</v>
      </c>
      <c r="P45" s="9">
        <f t="shared" si="4"/>
        <v>1229</v>
      </c>
      <c r="Q45" s="9">
        <f t="shared" si="4"/>
        <v>1229</v>
      </c>
      <c r="R45" s="9">
        <v>1</v>
      </c>
      <c r="S45" s="9">
        <v>2458</v>
      </c>
    </row>
    <row r="46" spans="2:19" ht="27" thickBot="1">
      <c r="B46" s="7">
        <v>25</v>
      </c>
      <c r="C46" s="26" t="s">
        <v>67</v>
      </c>
      <c r="D46" s="28" t="s">
        <v>14</v>
      </c>
      <c r="E46" s="27" t="s">
        <v>68</v>
      </c>
      <c r="F46" s="26" t="s">
        <v>69</v>
      </c>
      <c r="G46" s="9">
        <v>1</v>
      </c>
      <c r="H46" s="10">
        <v>665</v>
      </c>
      <c r="I46" s="19">
        <v>0</v>
      </c>
      <c r="J46" s="33">
        <v>665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4"/>
        <v>1</v>
      </c>
      <c r="O46" s="9">
        <f t="shared" si="4"/>
        <v>665</v>
      </c>
      <c r="P46" s="9">
        <f t="shared" si="4"/>
        <v>0</v>
      </c>
      <c r="Q46" s="9">
        <f t="shared" si="4"/>
        <v>665</v>
      </c>
      <c r="R46" s="9">
        <v>1</v>
      </c>
      <c r="S46" s="9">
        <v>665</v>
      </c>
    </row>
    <row r="47" spans="2:10" ht="13.5" thickBot="1">
      <c r="B47" s="11"/>
      <c r="C47" s="12" t="s">
        <v>70</v>
      </c>
      <c r="D47" s="23" t="s">
        <v>9</v>
      </c>
      <c r="E47" s="24" t="s">
        <v>9</v>
      </c>
      <c r="F47" s="24" t="s">
        <v>9</v>
      </c>
      <c r="G47" s="13">
        <f>SUM(Ратівці!N43:N46)</f>
        <v>3</v>
      </c>
      <c r="H47" s="14">
        <f>SUM(Ратівці!O43:O46)</f>
        <v>4358</v>
      </c>
      <c r="I47" s="20">
        <f>SUM(Ратівці!P43:P46)</f>
        <v>1846.5</v>
      </c>
      <c r="J47" s="34">
        <f>SUM(Ратівці!Q43:Q46)</f>
        <v>2511.5</v>
      </c>
    </row>
    <row r="48" spans="2:10" ht="15.75" thickBot="1">
      <c r="B48" s="37" t="s">
        <v>155</v>
      </c>
      <c r="C48" s="5"/>
      <c r="D48" s="6"/>
      <c r="E48" s="6"/>
      <c r="F48" s="6"/>
      <c r="G48" s="6"/>
      <c r="H48" s="6"/>
      <c r="I48" s="6"/>
      <c r="J48" s="32"/>
    </row>
    <row r="49" spans="2:19" ht="26.25">
      <c r="B49" s="7">
        <v>26</v>
      </c>
      <c r="C49" s="26" t="s">
        <v>71</v>
      </c>
      <c r="D49" s="28" t="s">
        <v>14</v>
      </c>
      <c r="E49" s="27" t="s">
        <v>72</v>
      </c>
      <c r="F49" s="26" t="s">
        <v>73</v>
      </c>
      <c r="G49" s="9">
        <v>1</v>
      </c>
      <c r="H49" s="10">
        <v>864.07</v>
      </c>
      <c r="I49" s="19">
        <v>432.04</v>
      </c>
      <c r="J49" s="33">
        <v>432.03000000000003</v>
      </c>
      <c r="K49" s="29">
        <v>1</v>
      </c>
      <c r="L49" s="10" t="e">
        <f>#REF!</f>
        <v>#REF!</v>
      </c>
      <c r="M49" s="9" t="e">
        <f>#REF!</f>
        <v>#REF!</v>
      </c>
      <c r="N49" s="8">
        <f aca="true" t="shared" si="5" ref="N49:N86">G49</f>
        <v>1</v>
      </c>
      <c r="O49" s="9">
        <f aca="true" t="shared" si="6" ref="O49:O86">H49</f>
        <v>864.07</v>
      </c>
      <c r="P49" s="9">
        <f aca="true" t="shared" si="7" ref="P49:P86">I49</f>
        <v>432.04</v>
      </c>
      <c r="Q49" s="9">
        <f aca="true" t="shared" si="8" ref="Q49:Q86">J49</f>
        <v>432.03000000000003</v>
      </c>
      <c r="R49" s="9">
        <v>1</v>
      </c>
      <c r="S49" s="9">
        <v>864.07</v>
      </c>
    </row>
    <row r="50" spans="2:19" ht="26.25">
      <c r="B50" s="7">
        <v>27</v>
      </c>
      <c r="C50" s="26" t="s">
        <v>74</v>
      </c>
      <c r="D50" s="28" t="s">
        <v>14</v>
      </c>
      <c r="E50" s="27" t="s">
        <v>72</v>
      </c>
      <c r="F50" s="26" t="s">
        <v>75</v>
      </c>
      <c r="G50" s="9">
        <v>1</v>
      </c>
      <c r="H50" s="10">
        <v>1529.75</v>
      </c>
      <c r="I50" s="19">
        <v>764.88</v>
      </c>
      <c r="J50" s="33">
        <v>764.87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5"/>
        <v>1</v>
      </c>
      <c r="O50" s="9">
        <f t="shared" si="6"/>
        <v>1529.75</v>
      </c>
      <c r="P50" s="9">
        <f t="shared" si="7"/>
        <v>764.88</v>
      </c>
      <c r="Q50" s="9">
        <f t="shared" si="8"/>
        <v>764.87</v>
      </c>
      <c r="R50" s="9">
        <v>1</v>
      </c>
      <c r="S50" s="9">
        <v>1529.75</v>
      </c>
    </row>
    <row r="51" spans="2:19" ht="26.25">
      <c r="B51" s="7">
        <v>28</v>
      </c>
      <c r="C51" s="26" t="s">
        <v>76</v>
      </c>
      <c r="D51" s="28" t="s">
        <v>14</v>
      </c>
      <c r="E51" s="27" t="s">
        <v>72</v>
      </c>
      <c r="F51" s="26" t="s">
        <v>77</v>
      </c>
      <c r="G51" s="9">
        <v>1</v>
      </c>
      <c r="H51" s="10">
        <v>3798</v>
      </c>
      <c r="I51" s="19">
        <v>1899</v>
      </c>
      <c r="J51" s="33">
        <v>1899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5"/>
        <v>1</v>
      </c>
      <c r="O51" s="9">
        <f t="shared" si="6"/>
        <v>3798</v>
      </c>
      <c r="P51" s="9">
        <f t="shared" si="7"/>
        <v>1899</v>
      </c>
      <c r="Q51" s="9">
        <f t="shared" si="8"/>
        <v>1899</v>
      </c>
      <c r="R51" s="9">
        <v>1</v>
      </c>
      <c r="S51" s="9">
        <v>3798</v>
      </c>
    </row>
    <row r="52" spans="2:19" ht="26.25">
      <c r="B52" s="7">
        <v>29</v>
      </c>
      <c r="C52" s="26" t="s">
        <v>78</v>
      </c>
      <c r="D52" s="28" t="s">
        <v>14</v>
      </c>
      <c r="E52" s="27" t="s">
        <v>79</v>
      </c>
      <c r="F52" s="26" t="s">
        <v>80</v>
      </c>
      <c r="G52" s="9">
        <v>1</v>
      </c>
      <c r="H52" s="10">
        <v>460</v>
      </c>
      <c r="I52" s="19">
        <v>230</v>
      </c>
      <c r="J52" s="33">
        <v>230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5"/>
        <v>1</v>
      </c>
      <c r="O52" s="9">
        <f t="shared" si="6"/>
        <v>460</v>
      </c>
      <c r="P52" s="9">
        <f t="shared" si="7"/>
        <v>230</v>
      </c>
      <c r="Q52" s="9">
        <f t="shared" si="8"/>
        <v>230</v>
      </c>
      <c r="R52" s="9">
        <v>1</v>
      </c>
      <c r="S52" s="9">
        <v>460</v>
      </c>
    </row>
    <row r="53" spans="2:19" ht="26.25">
      <c r="B53" s="7">
        <v>30</v>
      </c>
      <c r="C53" s="26" t="s">
        <v>78</v>
      </c>
      <c r="D53" s="28" t="s">
        <v>14</v>
      </c>
      <c r="E53" s="27" t="s">
        <v>79</v>
      </c>
      <c r="F53" s="26" t="s">
        <v>81</v>
      </c>
      <c r="G53" s="9">
        <v>1</v>
      </c>
      <c r="H53" s="10">
        <v>460</v>
      </c>
      <c r="I53" s="19">
        <v>230</v>
      </c>
      <c r="J53" s="33">
        <v>230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5"/>
        <v>1</v>
      </c>
      <c r="O53" s="9">
        <f t="shared" si="6"/>
        <v>460</v>
      </c>
      <c r="P53" s="9">
        <f t="shared" si="7"/>
        <v>230</v>
      </c>
      <c r="Q53" s="9">
        <f t="shared" si="8"/>
        <v>230</v>
      </c>
      <c r="R53" s="9">
        <v>1</v>
      </c>
      <c r="S53" s="9">
        <v>460</v>
      </c>
    </row>
    <row r="54" spans="2:25" ht="26.25">
      <c r="B54" s="7">
        <v>31</v>
      </c>
      <c r="C54" s="26" t="s">
        <v>78</v>
      </c>
      <c r="D54" s="28" t="s">
        <v>14</v>
      </c>
      <c r="E54" s="27" t="s">
        <v>79</v>
      </c>
      <c r="F54" s="26" t="s">
        <v>82</v>
      </c>
      <c r="G54" s="9">
        <v>1</v>
      </c>
      <c r="H54" s="10">
        <v>460</v>
      </c>
      <c r="I54" s="19">
        <v>230</v>
      </c>
      <c r="J54" s="33">
        <v>230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5"/>
        <v>1</v>
      </c>
      <c r="O54" s="9">
        <f t="shared" si="6"/>
        <v>460</v>
      </c>
      <c r="P54" s="9">
        <f t="shared" si="7"/>
        <v>230</v>
      </c>
      <c r="Q54" s="9">
        <f t="shared" si="8"/>
        <v>230</v>
      </c>
      <c r="R54" s="9">
        <v>1</v>
      </c>
      <c r="S54" s="9">
        <v>460</v>
      </c>
      <c r="V54" s="97">
        <f>G47+G87</f>
        <v>42</v>
      </c>
      <c r="W54" s="97">
        <f>H47+H87</f>
        <v>27846.74</v>
      </c>
      <c r="X54" s="97">
        <f>I47+I87</f>
        <v>13593.42</v>
      </c>
      <c r="Y54" s="97">
        <f>J47+J87</f>
        <v>14253.32</v>
      </c>
    </row>
    <row r="55" spans="2:19" ht="26.25">
      <c r="B55" s="7">
        <v>32</v>
      </c>
      <c r="C55" s="26" t="s">
        <v>78</v>
      </c>
      <c r="D55" s="28" t="s">
        <v>14</v>
      </c>
      <c r="E55" s="27" t="s">
        <v>79</v>
      </c>
      <c r="F55" s="26" t="s">
        <v>83</v>
      </c>
      <c r="G55" s="9">
        <v>1</v>
      </c>
      <c r="H55" s="10">
        <v>460</v>
      </c>
      <c r="I55" s="19">
        <v>230</v>
      </c>
      <c r="J55" s="33">
        <v>230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5"/>
        <v>1</v>
      </c>
      <c r="O55" s="9">
        <f t="shared" si="6"/>
        <v>460</v>
      </c>
      <c r="P55" s="9">
        <f t="shared" si="7"/>
        <v>230</v>
      </c>
      <c r="Q55" s="9">
        <f t="shared" si="8"/>
        <v>230</v>
      </c>
      <c r="R55" s="9">
        <v>1</v>
      </c>
      <c r="S55" s="9">
        <v>460</v>
      </c>
    </row>
    <row r="56" spans="2:19" ht="26.25">
      <c r="B56" s="7">
        <v>33</v>
      </c>
      <c r="C56" s="26" t="s">
        <v>84</v>
      </c>
      <c r="D56" s="28" t="s">
        <v>14</v>
      </c>
      <c r="E56" s="27" t="s">
        <v>85</v>
      </c>
      <c r="F56" s="26" t="s">
        <v>86</v>
      </c>
      <c r="G56" s="9">
        <v>1</v>
      </c>
      <c r="H56" s="10">
        <v>379.17</v>
      </c>
      <c r="I56" s="19">
        <v>190</v>
      </c>
      <c r="J56" s="33">
        <v>189.17000000000002</v>
      </c>
      <c r="K56" s="29">
        <v>1</v>
      </c>
      <c r="L56" s="10" t="e">
        <f>#REF!</f>
        <v>#REF!</v>
      </c>
      <c r="M56" s="9" t="e">
        <f>#REF!</f>
        <v>#REF!</v>
      </c>
      <c r="N56" s="8">
        <f t="shared" si="5"/>
        <v>1</v>
      </c>
      <c r="O56" s="9">
        <f t="shared" si="6"/>
        <v>379.17</v>
      </c>
      <c r="P56" s="9">
        <f t="shared" si="7"/>
        <v>190</v>
      </c>
      <c r="Q56" s="9">
        <f t="shared" si="8"/>
        <v>189.17000000000002</v>
      </c>
      <c r="R56" s="9">
        <v>1</v>
      </c>
      <c r="S56" s="9">
        <v>379.17</v>
      </c>
    </row>
    <row r="57" spans="2:19" ht="26.25">
      <c r="B57" s="7">
        <v>34</v>
      </c>
      <c r="C57" s="26" t="s">
        <v>84</v>
      </c>
      <c r="D57" s="28" t="s">
        <v>14</v>
      </c>
      <c r="E57" s="27" t="s">
        <v>85</v>
      </c>
      <c r="F57" s="26" t="s">
        <v>87</v>
      </c>
      <c r="G57" s="9">
        <v>1</v>
      </c>
      <c r="H57" s="10">
        <v>379.17</v>
      </c>
      <c r="I57" s="19">
        <v>190</v>
      </c>
      <c r="J57" s="33">
        <v>189.17000000000002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5"/>
        <v>1</v>
      </c>
      <c r="O57" s="9">
        <f t="shared" si="6"/>
        <v>379.17</v>
      </c>
      <c r="P57" s="9">
        <f t="shared" si="7"/>
        <v>190</v>
      </c>
      <c r="Q57" s="9">
        <f t="shared" si="8"/>
        <v>189.17000000000002</v>
      </c>
      <c r="R57" s="9">
        <v>1</v>
      </c>
      <c r="S57" s="9">
        <v>379.17</v>
      </c>
    </row>
    <row r="58" spans="2:19" ht="26.25">
      <c r="B58" s="7">
        <v>35</v>
      </c>
      <c r="C58" s="26" t="s">
        <v>84</v>
      </c>
      <c r="D58" s="28" t="s">
        <v>14</v>
      </c>
      <c r="E58" s="27" t="s">
        <v>85</v>
      </c>
      <c r="F58" s="26" t="s">
        <v>88</v>
      </c>
      <c r="G58" s="9">
        <v>1</v>
      </c>
      <c r="H58" s="10">
        <v>379.17</v>
      </c>
      <c r="I58" s="19">
        <v>190</v>
      </c>
      <c r="J58" s="33">
        <v>189.17000000000002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5"/>
        <v>1</v>
      </c>
      <c r="O58" s="9">
        <f t="shared" si="6"/>
        <v>379.17</v>
      </c>
      <c r="P58" s="9">
        <f t="shared" si="7"/>
        <v>190</v>
      </c>
      <c r="Q58" s="9">
        <f t="shared" si="8"/>
        <v>189.17000000000002</v>
      </c>
      <c r="R58" s="9">
        <v>1</v>
      </c>
      <c r="S58" s="9">
        <v>379.17</v>
      </c>
    </row>
    <row r="59" spans="2:19" ht="39">
      <c r="B59" s="7">
        <v>36</v>
      </c>
      <c r="C59" s="26" t="s">
        <v>89</v>
      </c>
      <c r="D59" s="28" t="s">
        <v>14</v>
      </c>
      <c r="E59" s="27" t="s">
        <v>90</v>
      </c>
      <c r="F59" s="26" t="s">
        <v>91</v>
      </c>
      <c r="G59" s="9">
        <v>1</v>
      </c>
      <c r="H59" s="10">
        <v>880</v>
      </c>
      <c r="I59" s="19">
        <v>440</v>
      </c>
      <c r="J59" s="33">
        <v>440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5"/>
        <v>1</v>
      </c>
      <c r="O59" s="9">
        <f t="shared" si="6"/>
        <v>880</v>
      </c>
      <c r="P59" s="9">
        <f t="shared" si="7"/>
        <v>440</v>
      </c>
      <c r="Q59" s="9">
        <f t="shared" si="8"/>
        <v>440</v>
      </c>
      <c r="R59" s="9">
        <v>1</v>
      </c>
      <c r="S59" s="9">
        <v>880</v>
      </c>
    </row>
    <row r="60" spans="2:19" ht="26.25">
      <c r="B60" s="7">
        <v>37</v>
      </c>
      <c r="C60" s="26" t="s">
        <v>92</v>
      </c>
      <c r="D60" s="28" t="s">
        <v>14</v>
      </c>
      <c r="E60" s="27" t="s">
        <v>85</v>
      </c>
      <c r="F60" s="26" t="s">
        <v>93</v>
      </c>
      <c r="G60" s="9">
        <v>1</v>
      </c>
      <c r="H60" s="10">
        <v>250</v>
      </c>
      <c r="I60" s="19">
        <v>125</v>
      </c>
      <c r="J60" s="33">
        <v>125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5"/>
        <v>1</v>
      </c>
      <c r="O60" s="9">
        <f t="shared" si="6"/>
        <v>250</v>
      </c>
      <c r="P60" s="9">
        <f t="shared" si="7"/>
        <v>125</v>
      </c>
      <c r="Q60" s="9">
        <f t="shared" si="8"/>
        <v>125</v>
      </c>
      <c r="R60" s="9">
        <v>1</v>
      </c>
      <c r="S60" s="9">
        <v>250</v>
      </c>
    </row>
    <row r="61" spans="2:19" ht="26.25">
      <c r="B61" s="7">
        <v>38</v>
      </c>
      <c r="C61" s="26" t="s">
        <v>94</v>
      </c>
      <c r="D61" s="28" t="s">
        <v>14</v>
      </c>
      <c r="E61" s="27" t="s">
        <v>85</v>
      </c>
      <c r="F61" s="26" t="s">
        <v>95</v>
      </c>
      <c r="G61" s="9">
        <v>1</v>
      </c>
      <c r="H61" s="10">
        <v>600</v>
      </c>
      <c r="I61" s="19">
        <v>300</v>
      </c>
      <c r="J61" s="33">
        <v>300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5"/>
        <v>1</v>
      </c>
      <c r="O61" s="9">
        <f t="shared" si="6"/>
        <v>600</v>
      </c>
      <c r="P61" s="9">
        <f t="shared" si="7"/>
        <v>300</v>
      </c>
      <c r="Q61" s="9">
        <f t="shared" si="8"/>
        <v>300</v>
      </c>
      <c r="R61" s="9">
        <v>1</v>
      </c>
      <c r="S61" s="9">
        <v>600</v>
      </c>
    </row>
    <row r="62" spans="2:19" ht="26.25">
      <c r="B62" s="7">
        <v>39</v>
      </c>
      <c r="C62" s="26" t="s">
        <v>94</v>
      </c>
      <c r="D62" s="28" t="s">
        <v>14</v>
      </c>
      <c r="E62" s="27" t="s">
        <v>85</v>
      </c>
      <c r="F62" s="26" t="s">
        <v>96</v>
      </c>
      <c r="G62" s="9">
        <v>1</v>
      </c>
      <c r="H62" s="10">
        <v>600</v>
      </c>
      <c r="I62" s="19">
        <v>300</v>
      </c>
      <c r="J62" s="33">
        <v>300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5"/>
        <v>1</v>
      </c>
      <c r="O62" s="9">
        <f t="shared" si="6"/>
        <v>600</v>
      </c>
      <c r="P62" s="9">
        <f t="shared" si="7"/>
        <v>300</v>
      </c>
      <c r="Q62" s="9">
        <f t="shared" si="8"/>
        <v>300</v>
      </c>
      <c r="R62" s="9">
        <v>1</v>
      </c>
      <c r="S62" s="9">
        <v>600</v>
      </c>
    </row>
    <row r="63" spans="2:19" ht="26.25">
      <c r="B63" s="7">
        <v>40</v>
      </c>
      <c r="C63" s="26" t="s">
        <v>94</v>
      </c>
      <c r="D63" s="28" t="s">
        <v>14</v>
      </c>
      <c r="E63" s="27" t="s">
        <v>85</v>
      </c>
      <c r="F63" s="26" t="s">
        <v>97</v>
      </c>
      <c r="G63" s="9">
        <v>1</v>
      </c>
      <c r="H63" s="10">
        <v>600</v>
      </c>
      <c r="I63" s="19">
        <v>300</v>
      </c>
      <c r="J63" s="33">
        <v>300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5"/>
        <v>1</v>
      </c>
      <c r="O63" s="9">
        <f t="shared" si="6"/>
        <v>600</v>
      </c>
      <c r="P63" s="9">
        <f t="shared" si="7"/>
        <v>300</v>
      </c>
      <c r="Q63" s="9">
        <f t="shared" si="8"/>
        <v>300</v>
      </c>
      <c r="R63" s="9">
        <v>1</v>
      </c>
      <c r="S63" s="9">
        <v>600</v>
      </c>
    </row>
    <row r="64" spans="2:19" ht="26.25">
      <c r="B64" s="7">
        <v>41</v>
      </c>
      <c r="C64" s="26" t="s">
        <v>98</v>
      </c>
      <c r="D64" s="28" t="s">
        <v>14</v>
      </c>
      <c r="E64" s="27" t="s">
        <v>90</v>
      </c>
      <c r="F64" s="26" t="s">
        <v>99</v>
      </c>
      <c r="G64" s="9">
        <v>1</v>
      </c>
      <c r="H64" s="10">
        <v>770</v>
      </c>
      <c r="I64" s="19">
        <v>385</v>
      </c>
      <c r="J64" s="33">
        <v>385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5"/>
        <v>1</v>
      </c>
      <c r="O64" s="9">
        <f t="shared" si="6"/>
        <v>770</v>
      </c>
      <c r="P64" s="9">
        <f t="shared" si="7"/>
        <v>385</v>
      </c>
      <c r="Q64" s="9">
        <f t="shared" si="8"/>
        <v>385</v>
      </c>
      <c r="R64" s="9">
        <v>1</v>
      </c>
      <c r="S64" s="9">
        <v>770</v>
      </c>
    </row>
    <row r="65" spans="2:19" ht="26.25">
      <c r="B65" s="7">
        <v>42</v>
      </c>
      <c r="C65" s="26" t="s">
        <v>100</v>
      </c>
      <c r="D65" s="28" t="s">
        <v>14</v>
      </c>
      <c r="E65" s="27" t="s">
        <v>85</v>
      </c>
      <c r="F65" s="26" t="s">
        <v>101</v>
      </c>
      <c r="G65" s="9">
        <v>1</v>
      </c>
      <c r="H65" s="10">
        <v>320</v>
      </c>
      <c r="I65" s="19">
        <v>160</v>
      </c>
      <c r="J65" s="33">
        <v>160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5"/>
        <v>1</v>
      </c>
      <c r="O65" s="9">
        <f t="shared" si="6"/>
        <v>320</v>
      </c>
      <c r="P65" s="9">
        <f t="shared" si="7"/>
        <v>160</v>
      </c>
      <c r="Q65" s="9">
        <f t="shared" si="8"/>
        <v>160</v>
      </c>
      <c r="R65" s="9">
        <v>1</v>
      </c>
      <c r="S65" s="9">
        <v>320</v>
      </c>
    </row>
    <row r="66" spans="2:19" ht="26.25">
      <c r="B66" s="7">
        <v>43</v>
      </c>
      <c r="C66" s="26" t="s">
        <v>100</v>
      </c>
      <c r="D66" s="28" t="s">
        <v>14</v>
      </c>
      <c r="E66" s="27" t="s">
        <v>85</v>
      </c>
      <c r="F66" s="26" t="s">
        <v>102</v>
      </c>
      <c r="G66" s="9">
        <v>1</v>
      </c>
      <c r="H66" s="10">
        <v>320</v>
      </c>
      <c r="I66" s="19">
        <v>160</v>
      </c>
      <c r="J66" s="33">
        <v>160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5"/>
        <v>1</v>
      </c>
      <c r="O66" s="9">
        <f t="shared" si="6"/>
        <v>320</v>
      </c>
      <c r="P66" s="9">
        <f t="shared" si="7"/>
        <v>160</v>
      </c>
      <c r="Q66" s="9">
        <f t="shared" si="8"/>
        <v>160</v>
      </c>
      <c r="R66" s="9">
        <v>1</v>
      </c>
      <c r="S66" s="9">
        <v>320</v>
      </c>
    </row>
    <row r="67" spans="2:19" ht="26.25">
      <c r="B67" s="7">
        <v>44</v>
      </c>
      <c r="C67" s="26" t="s">
        <v>100</v>
      </c>
      <c r="D67" s="28" t="s">
        <v>14</v>
      </c>
      <c r="E67" s="27" t="s">
        <v>85</v>
      </c>
      <c r="F67" s="26" t="s">
        <v>103</v>
      </c>
      <c r="G67" s="9">
        <v>1</v>
      </c>
      <c r="H67" s="10">
        <v>320</v>
      </c>
      <c r="I67" s="19">
        <v>160</v>
      </c>
      <c r="J67" s="33">
        <v>160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5"/>
        <v>1</v>
      </c>
      <c r="O67" s="9">
        <f t="shared" si="6"/>
        <v>320</v>
      </c>
      <c r="P67" s="9">
        <f t="shared" si="7"/>
        <v>160</v>
      </c>
      <c r="Q67" s="9">
        <f t="shared" si="8"/>
        <v>160</v>
      </c>
      <c r="R67" s="9">
        <v>1</v>
      </c>
      <c r="S67" s="9">
        <v>320</v>
      </c>
    </row>
    <row r="68" spans="2:19" ht="26.25">
      <c r="B68" s="7">
        <v>45</v>
      </c>
      <c r="C68" s="26" t="s">
        <v>104</v>
      </c>
      <c r="D68" s="28" t="s">
        <v>14</v>
      </c>
      <c r="E68" s="27" t="s">
        <v>85</v>
      </c>
      <c r="F68" s="26" t="s">
        <v>105</v>
      </c>
      <c r="G68" s="9">
        <v>1</v>
      </c>
      <c r="H68" s="10">
        <v>220</v>
      </c>
      <c r="I68" s="19">
        <v>110</v>
      </c>
      <c r="J68" s="33">
        <v>110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5"/>
        <v>1</v>
      </c>
      <c r="O68" s="9">
        <f t="shared" si="6"/>
        <v>220</v>
      </c>
      <c r="P68" s="9">
        <f t="shared" si="7"/>
        <v>110</v>
      </c>
      <c r="Q68" s="9">
        <f t="shared" si="8"/>
        <v>110</v>
      </c>
      <c r="R68" s="9">
        <v>1</v>
      </c>
      <c r="S68" s="9">
        <v>220</v>
      </c>
    </row>
    <row r="69" spans="2:19" ht="26.25">
      <c r="B69" s="7">
        <v>46</v>
      </c>
      <c r="C69" s="26" t="s">
        <v>104</v>
      </c>
      <c r="D69" s="28" t="s">
        <v>14</v>
      </c>
      <c r="E69" s="27" t="s">
        <v>85</v>
      </c>
      <c r="F69" s="26" t="s">
        <v>106</v>
      </c>
      <c r="G69" s="9">
        <v>1</v>
      </c>
      <c r="H69" s="10">
        <v>220</v>
      </c>
      <c r="I69" s="19">
        <v>110</v>
      </c>
      <c r="J69" s="33">
        <v>110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5"/>
        <v>1</v>
      </c>
      <c r="O69" s="9">
        <f t="shared" si="6"/>
        <v>220</v>
      </c>
      <c r="P69" s="9">
        <f t="shared" si="7"/>
        <v>110</v>
      </c>
      <c r="Q69" s="9">
        <f t="shared" si="8"/>
        <v>110</v>
      </c>
      <c r="R69" s="9">
        <v>1</v>
      </c>
      <c r="S69" s="9">
        <v>220</v>
      </c>
    </row>
    <row r="70" spans="2:19" ht="26.25">
      <c r="B70" s="7">
        <v>47</v>
      </c>
      <c r="C70" s="26" t="s">
        <v>107</v>
      </c>
      <c r="D70" s="28" t="s">
        <v>14</v>
      </c>
      <c r="E70" s="27" t="s">
        <v>85</v>
      </c>
      <c r="F70" s="26" t="s">
        <v>108</v>
      </c>
      <c r="G70" s="9">
        <v>1</v>
      </c>
      <c r="H70" s="10">
        <v>600</v>
      </c>
      <c r="I70" s="19">
        <v>300</v>
      </c>
      <c r="J70" s="33">
        <v>300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5"/>
        <v>1</v>
      </c>
      <c r="O70" s="9">
        <f t="shared" si="6"/>
        <v>600</v>
      </c>
      <c r="P70" s="9">
        <f t="shared" si="7"/>
        <v>300</v>
      </c>
      <c r="Q70" s="9">
        <f t="shared" si="8"/>
        <v>300</v>
      </c>
      <c r="R70" s="9">
        <v>1</v>
      </c>
      <c r="S70" s="9">
        <v>600</v>
      </c>
    </row>
    <row r="71" spans="2:19" ht="26.25">
      <c r="B71" s="7">
        <v>48</v>
      </c>
      <c r="C71" s="26" t="s">
        <v>107</v>
      </c>
      <c r="D71" s="28" t="s">
        <v>14</v>
      </c>
      <c r="E71" s="27" t="s">
        <v>85</v>
      </c>
      <c r="F71" s="26" t="s">
        <v>109</v>
      </c>
      <c r="G71" s="9">
        <v>1</v>
      </c>
      <c r="H71" s="10">
        <v>600</v>
      </c>
      <c r="I71" s="19">
        <v>300</v>
      </c>
      <c r="J71" s="33">
        <v>300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5"/>
        <v>1</v>
      </c>
      <c r="O71" s="9">
        <f t="shared" si="6"/>
        <v>600</v>
      </c>
      <c r="P71" s="9">
        <f t="shared" si="7"/>
        <v>300</v>
      </c>
      <c r="Q71" s="9">
        <f t="shared" si="8"/>
        <v>300</v>
      </c>
      <c r="R71" s="9">
        <v>1</v>
      </c>
      <c r="S71" s="9">
        <v>600</v>
      </c>
    </row>
    <row r="72" spans="2:19" ht="26.25">
      <c r="B72" s="7">
        <v>49</v>
      </c>
      <c r="C72" s="26" t="s">
        <v>107</v>
      </c>
      <c r="D72" s="28" t="s">
        <v>14</v>
      </c>
      <c r="E72" s="27" t="s">
        <v>85</v>
      </c>
      <c r="F72" s="26" t="s">
        <v>110</v>
      </c>
      <c r="G72" s="9">
        <v>1</v>
      </c>
      <c r="H72" s="10">
        <v>600</v>
      </c>
      <c r="I72" s="19">
        <v>300</v>
      </c>
      <c r="J72" s="33">
        <v>300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5"/>
        <v>1</v>
      </c>
      <c r="O72" s="9">
        <f t="shared" si="6"/>
        <v>600</v>
      </c>
      <c r="P72" s="9">
        <f t="shared" si="7"/>
        <v>300</v>
      </c>
      <c r="Q72" s="9">
        <f t="shared" si="8"/>
        <v>300</v>
      </c>
      <c r="R72" s="9">
        <v>1</v>
      </c>
      <c r="S72" s="9">
        <v>600</v>
      </c>
    </row>
    <row r="73" spans="2:19" ht="26.25">
      <c r="B73" s="7">
        <v>50</v>
      </c>
      <c r="C73" s="26" t="s">
        <v>111</v>
      </c>
      <c r="D73" s="28" t="s">
        <v>14</v>
      </c>
      <c r="E73" s="27" t="s">
        <v>85</v>
      </c>
      <c r="F73" s="26" t="s">
        <v>112</v>
      </c>
      <c r="G73" s="9">
        <v>1</v>
      </c>
      <c r="H73" s="10">
        <v>650</v>
      </c>
      <c r="I73" s="19">
        <v>325</v>
      </c>
      <c r="J73" s="33">
        <v>325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5"/>
        <v>1</v>
      </c>
      <c r="O73" s="9">
        <f t="shared" si="6"/>
        <v>650</v>
      </c>
      <c r="P73" s="9">
        <f t="shared" si="7"/>
        <v>325</v>
      </c>
      <c r="Q73" s="9">
        <f t="shared" si="8"/>
        <v>325</v>
      </c>
      <c r="R73" s="9">
        <v>1</v>
      </c>
      <c r="S73" s="9">
        <v>650</v>
      </c>
    </row>
    <row r="74" spans="2:19" ht="26.25">
      <c r="B74" s="7">
        <v>51</v>
      </c>
      <c r="C74" s="26" t="s">
        <v>113</v>
      </c>
      <c r="D74" s="28" t="s">
        <v>14</v>
      </c>
      <c r="E74" s="27" t="s">
        <v>114</v>
      </c>
      <c r="F74" s="26" t="s">
        <v>115</v>
      </c>
      <c r="G74" s="9">
        <v>1</v>
      </c>
      <c r="H74" s="10">
        <v>395</v>
      </c>
      <c r="I74" s="19">
        <v>198</v>
      </c>
      <c r="J74" s="33">
        <v>197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5"/>
        <v>1</v>
      </c>
      <c r="O74" s="9">
        <f t="shared" si="6"/>
        <v>395</v>
      </c>
      <c r="P74" s="9">
        <f t="shared" si="7"/>
        <v>198</v>
      </c>
      <c r="Q74" s="9">
        <f t="shared" si="8"/>
        <v>197</v>
      </c>
      <c r="R74" s="9">
        <v>1</v>
      </c>
      <c r="S74" s="9">
        <v>395</v>
      </c>
    </row>
    <row r="75" spans="2:19" ht="26.25">
      <c r="B75" s="7">
        <v>52</v>
      </c>
      <c r="C75" s="26" t="s">
        <v>118</v>
      </c>
      <c r="D75" s="28" t="s">
        <v>14</v>
      </c>
      <c r="E75" s="27" t="s">
        <v>119</v>
      </c>
      <c r="F75" s="26" t="s">
        <v>120</v>
      </c>
      <c r="G75" s="9">
        <v>1</v>
      </c>
      <c r="H75" s="10">
        <v>690</v>
      </c>
      <c r="I75" s="19">
        <v>345</v>
      </c>
      <c r="J75" s="33">
        <v>345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5"/>
        <v>1</v>
      </c>
      <c r="O75" s="9">
        <f t="shared" si="6"/>
        <v>690</v>
      </c>
      <c r="P75" s="9">
        <f t="shared" si="7"/>
        <v>345</v>
      </c>
      <c r="Q75" s="9">
        <f t="shared" si="8"/>
        <v>345</v>
      </c>
      <c r="R75" s="9">
        <v>1</v>
      </c>
      <c r="S75" s="9">
        <v>690</v>
      </c>
    </row>
    <row r="76" spans="2:19" ht="26.25">
      <c r="B76" s="7">
        <v>53</v>
      </c>
      <c r="C76" s="26" t="s">
        <v>121</v>
      </c>
      <c r="D76" s="28" t="s">
        <v>14</v>
      </c>
      <c r="E76" s="27" t="s">
        <v>119</v>
      </c>
      <c r="F76" s="26" t="s">
        <v>122</v>
      </c>
      <c r="G76" s="9">
        <v>1</v>
      </c>
      <c r="H76" s="10">
        <v>679</v>
      </c>
      <c r="I76" s="19">
        <v>340</v>
      </c>
      <c r="J76" s="33">
        <v>339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5"/>
        <v>1</v>
      </c>
      <c r="O76" s="9">
        <f t="shared" si="6"/>
        <v>679</v>
      </c>
      <c r="P76" s="9">
        <f t="shared" si="7"/>
        <v>340</v>
      </c>
      <c r="Q76" s="9">
        <f t="shared" si="8"/>
        <v>339</v>
      </c>
      <c r="R76" s="9">
        <v>1</v>
      </c>
      <c r="S76" s="9">
        <v>679</v>
      </c>
    </row>
    <row r="77" spans="2:19" ht="26.25">
      <c r="B77" s="7">
        <v>54</v>
      </c>
      <c r="C77" s="26" t="s">
        <v>123</v>
      </c>
      <c r="D77" s="28" t="s">
        <v>14</v>
      </c>
      <c r="E77" s="27" t="s">
        <v>124</v>
      </c>
      <c r="F77" s="26" t="s">
        <v>125</v>
      </c>
      <c r="G77" s="9">
        <v>1</v>
      </c>
      <c r="H77" s="10">
        <v>394</v>
      </c>
      <c r="I77" s="19">
        <v>197</v>
      </c>
      <c r="J77" s="33">
        <v>197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5"/>
        <v>1</v>
      </c>
      <c r="O77" s="9">
        <f t="shared" si="6"/>
        <v>394</v>
      </c>
      <c r="P77" s="9">
        <f t="shared" si="7"/>
        <v>197</v>
      </c>
      <c r="Q77" s="9">
        <f t="shared" si="8"/>
        <v>197</v>
      </c>
      <c r="R77" s="9">
        <v>1</v>
      </c>
      <c r="S77" s="9">
        <v>394</v>
      </c>
    </row>
    <row r="78" spans="2:19" ht="26.25">
      <c r="B78" s="7">
        <v>55</v>
      </c>
      <c r="C78" s="26" t="s">
        <v>126</v>
      </c>
      <c r="D78" s="28" t="s">
        <v>14</v>
      </c>
      <c r="E78" s="27" t="s">
        <v>127</v>
      </c>
      <c r="F78" s="26" t="s">
        <v>128</v>
      </c>
      <c r="G78" s="9">
        <v>1</v>
      </c>
      <c r="H78" s="10">
        <v>384</v>
      </c>
      <c r="I78" s="19">
        <v>192</v>
      </c>
      <c r="J78" s="33">
        <v>192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5"/>
        <v>1</v>
      </c>
      <c r="O78" s="9">
        <f t="shared" si="6"/>
        <v>384</v>
      </c>
      <c r="P78" s="9">
        <f t="shared" si="7"/>
        <v>192</v>
      </c>
      <c r="Q78" s="9">
        <f t="shared" si="8"/>
        <v>192</v>
      </c>
      <c r="R78" s="9">
        <v>1</v>
      </c>
      <c r="S78" s="9">
        <v>384</v>
      </c>
    </row>
    <row r="79" spans="2:19" ht="26.25">
      <c r="B79" s="7">
        <v>56</v>
      </c>
      <c r="C79" s="26" t="s">
        <v>129</v>
      </c>
      <c r="D79" s="28" t="s">
        <v>14</v>
      </c>
      <c r="E79" s="27" t="s">
        <v>130</v>
      </c>
      <c r="F79" s="26" t="s">
        <v>131</v>
      </c>
      <c r="G79" s="9">
        <v>1</v>
      </c>
      <c r="H79" s="10">
        <v>1995</v>
      </c>
      <c r="I79" s="19">
        <v>997.5</v>
      </c>
      <c r="J79" s="33">
        <v>997.5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5"/>
        <v>1</v>
      </c>
      <c r="O79" s="9">
        <f t="shared" si="6"/>
        <v>1995</v>
      </c>
      <c r="P79" s="9">
        <f t="shared" si="7"/>
        <v>997.5</v>
      </c>
      <c r="Q79" s="9">
        <f t="shared" si="8"/>
        <v>997.5</v>
      </c>
      <c r="R79" s="9">
        <v>1</v>
      </c>
      <c r="S79" s="9">
        <v>1995</v>
      </c>
    </row>
    <row r="80" spans="2:19" ht="26.25">
      <c r="B80" s="7">
        <v>57</v>
      </c>
      <c r="C80" s="26" t="s">
        <v>132</v>
      </c>
      <c r="D80" s="28" t="s">
        <v>14</v>
      </c>
      <c r="E80" s="27" t="s">
        <v>72</v>
      </c>
      <c r="F80" s="26" t="s">
        <v>133</v>
      </c>
      <c r="G80" s="9">
        <v>1</v>
      </c>
      <c r="H80" s="10">
        <v>150</v>
      </c>
      <c r="I80" s="19">
        <v>75</v>
      </c>
      <c r="J80" s="33">
        <v>75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5"/>
        <v>1</v>
      </c>
      <c r="O80" s="9">
        <f t="shared" si="6"/>
        <v>150</v>
      </c>
      <c r="P80" s="9">
        <f t="shared" si="7"/>
        <v>75</v>
      </c>
      <c r="Q80" s="9">
        <f t="shared" si="8"/>
        <v>75</v>
      </c>
      <c r="R80" s="9">
        <v>1</v>
      </c>
      <c r="S80" s="9">
        <v>150</v>
      </c>
    </row>
    <row r="81" spans="2:19" ht="26.25">
      <c r="B81" s="7">
        <v>58</v>
      </c>
      <c r="C81" s="26" t="s">
        <v>134</v>
      </c>
      <c r="D81" s="28" t="s">
        <v>14</v>
      </c>
      <c r="E81" s="27" t="s">
        <v>72</v>
      </c>
      <c r="F81" s="26" t="s">
        <v>135</v>
      </c>
      <c r="G81" s="9">
        <v>1</v>
      </c>
      <c r="H81" s="10">
        <v>150</v>
      </c>
      <c r="I81" s="19">
        <v>75</v>
      </c>
      <c r="J81" s="33">
        <v>75</v>
      </c>
      <c r="K81" s="29">
        <v>1</v>
      </c>
      <c r="L81" s="10" t="e">
        <f>#REF!</f>
        <v>#REF!</v>
      </c>
      <c r="M81" s="9" t="e">
        <f>#REF!</f>
        <v>#REF!</v>
      </c>
      <c r="N81" s="8">
        <f t="shared" si="5"/>
        <v>1</v>
      </c>
      <c r="O81" s="9">
        <f t="shared" si="6"/>
        <v>150</v>
      </c>
      <c r="P81" s="9">
        <f t="shared" si="7"/>
        <v>75</v>
      </c>
      <c r="Q81" s="9">
        <f t="shared" si="8"/>
        <v>75</v>
      </c>
      <c r="R81" s="9">
        <v>1</v>
      </c>
      <c r="S81" s="9">
        <v>150</v>
      </c>
    </row>
    <row r="82" spans="2:19" ht="26.25">
      <c r="B82" s="7">
        <v>59</v>
      </c>
      <c r="C82" s="26" t="s">
        <v>136</v>
      </c>
      <c r="D82" s="28" t="s">
        <v>14</v>
      </c>
      <c r="E82" s="27" t="s">
        <v>130</v>
      </c>
      <c r="F82" s="26" t="s">
        <v>137</v>
      </c>
      <c r="G82" s="9">
        <v>1</v>
      </c>
      <c r="H82" s="10">
        <v>1113</v>
      </c>
      <c r="I82" s="19">
        <v>556.5</v>
      </c>
      <c r="J82" s="33">
        <v>556.5</v>
      </c>
      <c r="K82" s="29">
        <v>1</v>
      </c>
      <c r="L82" s="10" t="e">
        <f>#REF!</f>
        <v>#REF!</v>
      </c>
      <c r="M82" s="9" t="e">
        <f>#REF!</f>
        <v>#REF!</v>
      </c>
      <c r="N82" s="8">
        <f t="shared" si="5"/>
        <v>1</v>
      </c>
      <c r="O82" s="9">
        <f t="shared" si="6"/>
        <v>1113</v>
      </c>
      <c r="P82" s="9">
        <f t="shared" si="7"/>
        <v>556.5</v>
      </c>
      <c r="Q82" s="9">
        <f t="shared" si="8"/>
        <v>556.5</v>
      </c>
      <c r="R82" s="9">
        <v>1</v>
      </c>
      <c r="S82" s="9">
        <v>1113</v>
      </c>
    </row>
    <row r="83" spans="2:19" ht="26.25">
      <c r="B83" s="7">
        <v>60</v>
      </c>
      <c r="C83" s="26" t="s">
        <v>139</v>
      </c>
      <c r="D83" s="28" t="s">
        <v>14</v>
      </c>
      <c r="E83" s="27" t="s">
        <v>138</v>
      </c>
      <c r="F83" s="26" t="s">
        <v>140</v>
      </c>
      <c r="G83" s="9">
        <v>1</v>
      </c>
      <c r="H83" s="10">
        <v>145.42000000000002</v>
      </c>
      <c r="I83" s="19">
        <v>73</v>
      </c>
      <c r="J83" s="33">
        <v>72.42</v>
      </c>
      <c r="K83" s="29">
        <v>1</v>
      </c>
      <c r="L83" s="10" t="e">
        <f>#REF!</f>
        <v>#REF!</v>
      </c>
      <c r="M83" s="9" t="e">
        <f>#REF!</f>
        <v>#REF!</v>
      </c>
      <c r="N83" s="8">
        <f t="shared" si="5"/>
        <v>1</v>
      </c>
      <c r="O83" s="9">
        <f t="shared" si="6"/>
        <v>145.42000000000002</v>
      </c>
      <c r="P83" s="9">
        <f t="shared" si="7"/>
        <v>73</v>
      </c>
      <c r="Q83" s="9">
        <f t="shared" si="8"/>
        <v>72.42</v>
      </c>
      <c r="R83" s="9">
        <v>1</v>
      </c>
      <c r="S83" s="9">
        <v>145.42000000000002</v>
      </c>
    </row>
    <row r="84" spans="2:19" ht="26.25">
      <c r="B84" s="7">
        <v>61</v>
      </c>
      <c r="C84" s="26" t="s">
        <v>141</v>
      </c>
      <c r="D84" s="28" t="s">
        <v>14</v>
      </c>
      <c r="E84" s="27" t="s">
        <v>138</v>
      </c>
      <c r="F84" s="26" t="s">
        <v>142</v>
      </c>
      <c r="G84" s="9">
        <v>1</v>
      </c>
      <c r="H84" s="10">
        <v>233.13000000000002</v>
      </c>
      <c r="I84" s="19">
        <v>117</v>
      </c>
      <c r="J84" s="33">
        <v>116.13000000000001</v>
      </c>
      <c r="K84" s="29">
        <v>1</v>
      </c>
      <c r="L84" s="10" t="e">
        <f>#REF!</f>
        <v>#REF!</v>
      </c>
      <c r="M84" s="9" t="e">
        <f>#REF!</f>
        <v>#REF!</v>
      </c>
      <c r="N84" s="8">
        <f t="shared" si="5"/>
        <v>1</v>
      </c>
      <c r="O84" s="9">
        <f t="shared" si="6"/>
        <v>233.13000000000002</v>
      </c>
      <c r="P84" s="9">
        <f t="shared" si="7"/>
        <v>117</v>
      </c>
      <c r="Q84" s="9">
        <f t="shared" si="8"/>
        <v>116.13000000000001</v>
      </c>
      <c r="R84" s="9">
        <v>1</v>
      </c>
      <c r="S84" s="9">
        <v>233.13000000000002</v>
      </c>
    </row>
    <row r="85" spans="2:19" ht="26.25">
      <c r="B85" s="7">
        <v>62</v>
      </c>
      <c r="C85" s="26" t="s">
        <v>143</v>
      </c>
      <c r="D85" s="28" t="s">
        <v>14</v>
      </c>
      <c r="E85" s="27" t="s">
        <v>144</v>
      </c>
      <c r="F85" s="26" t="s">
        <v>145</v>
      </c>
      <c r="G85" s="9">
        <v>1</v>
      </c>
      <c r="H85" s="10">
        <v>10.870000000000001</v>
      </c>
      <c r="I85" s="19">
        <v>5</v>
      </c>
      <c r="J85" s="33">
        <v>5.87</v>
      </c>
      <c r="K85" s="29">
        <v>1</v>
      </c>
      <c r="L85" s="10" t="e">
        <f>#REF!</f>
        <v>#REF!</v>
      </c>
      <c r="M85" s="9" t="e">
        <f>#REF!</f>
        <v>#REF!</v>
      </c>
      <c r="N85" s="8">
        <f t="shared" si="5"/>
        <v>1</v>
      </c>
      <c r="O85" s="9">
        <f t="shared" si="6"/>
        <v>10.870000000000001</v>
      </c>
      <c r="P85" s="9">
        <f t="shared" si="7"/>
        <v>5</v>
      </c>
      <c r="Q85" s="9">
        <f t="shared" si="8"/>
        <v>5.87</v>
      </c>
      <c r="R85" s="9">
        <v>1</v>
      </c>
      <c r="S85" s="9">
        <v>10.870000000000001</v>
      </c>
    </row>
    <row r="86" spans="2:19" ht="53.25" thickBot="1">
      <c r="B86" s="7">
        <v>63</v>
      </c>
      <c r="C86" s="26" t="s">
        <v>146</v>
      </c>
      <c r="D86" s="28" t="s">
        <v>14</v>
      </c>
      <c r="E86" s="27" t="s">
        <v>65</v>
      </c>
      <c r="F86" s="26" t="s">
        <v>147</v>
      </c>
      <c r="G86" s="9">
        <v>2</v>
      </c>
      <c r="H86" s="10">
        <v>429.99</v>
      </c>
      <c r="I86" s="19">
        <v>215</v>
      </c>
      <c r="J86" s="33">
        <v>214.99</v>
      </c>
      <c r="K86" s="29">
        <v>1</v>
      </c>
      <c r="L86" s="10" t="e">
        <f>#REF!</f>
        <v>#REF!</v>
      </c>
      <c r="M86" s="9" t="e">
        <f>#REF!</f>
        <v>#REF!</v>
      </c>
      <c r="N86" s="8">
        <f t="shared" si="5"/>
        <v>2</v>
      </c>
      <c r="O86" s="9">
        <f t="shared" si="6"/>
        <v>429.99</v>
      </c>
      <c r="P86" s="9">
        <f t="shared" si="7"/>
        <v>215</v>
      </c>
      <c r="Q86" s="9">
        <f t="shared" si="8"/>
        <v>214.99</v>
      </c>
      <c r="R86" s="9">
        <v>2</v>
      </c>
      <c r="S86" s="9">
        <v>429.99</v>
      </c>
    </row>
    <row r="87" spans="2:10" ht="13.5" thickBot="1">
      <c r="B87" s="11"/>
      <c r="C87" s="12" t="s">
        <v>148</v>
      </c>
      <c r="D87" s="23" t="s">
        <v>9</v>
      </c>
      <c r="E87" s="24" t="s">
        <v>9</v>
      </c>
      <c r="F87" s="24" t="s">
        <v>9</v>
      </c>
      <c r="G87" s="14">
        <f>SUM(G49:G86)</f>
        <v>39</v>
      </c>
      <c r="H87" s="14">
        <f>SUM(H49:H86)</f>
        <v>23488.74</v>
      </c>
      <c r="I87" s="14">
        <f>SUM(I49:I86)</f>
        <v>11746.92</v>
      </c>
      <c r="J87" s="14">
        <f>SUM(J49:J86)</f>
        <v>11741.82</v>
      </c>
    </row>
    <row r="88" spans="2:10" ht="15" thickBot="1">
      <c r="B88" s="134" t="s">
        <v>158</v>
      </c>
      <c r="C88" s="135"/>
      <c r="D88" s="6"/>
      <c r="E88" s="6"/>
      <c r="F88" s="6"/>
      <c r="G88" s="6"/>
      <c r="H88" s="6"/>
      <c r="I88" s="6"/>
      <c r="J88" s="90"/>
    </row>
    <row r="89" spans="2:19" ht="53.25" thickBot="1">
      <c r="B89" s="7">
        <v>1</v>
      </c>
      <c r="C89" s="26" t="s">
        <v>159</v>
      </c>
      <c r="D89" s="28" t="s">
        <v>14</v>
      </c>
      <c r="E89" s="27" t="s">
        <v>160</v>
      </c>
      <c r="F89" s="26" t="s">
        <v>161</v>
      </c>
      <c r="G89" s="9">
        <v>1</v>
      </c>
      <c r="H89" s="10">
        <v>516220.68000000005</v>
      </c>
      <c r="I89" s="19">
        <v>92182.20000000001</v>
      </c>
      <c r="J89" s="92">
        <v>424038.48000000004</v>
      </c>
      <c r="K89" s="29">
        <v>1</v>
      </c>
      <c r="L89" s="10" t="e">
        <f>#REF!</f>
        <v>#REF!</v>
      </c>
      <c r="M89" s="9" t="e">
        <f>#REF!</f>
        <v>#REF!</v>
      </c>
      <c r="N89" s="8">
        <f>G89</f>
        <v>1</v>
      </c>
      <c r="O89" s="9">
        <f>H89</f>
        <v>516220.68000000005</v>
      </c>
      <c r="P89" s="9">
        <f>I89</f>
        <v>92182.20000000001</v>
      </c>
      <c r="Q89" s="9">
        <f>J89</f>
        <v>424038.48000000004</v>
      </c>
      <c r="R89" s="9">
        <v>1</v>
      </c>
      <c r="S89" s="9">
        <v>516220.68000000005</v>
      </c>
    </row>
    <row r="90" spans="2:10" ht="13.5" thickBot="1">
      <c r="B90" s="11"/>
      <c r="C90" s="12" t="s">
        <v>156</v>
      </c>
      <c r="D90" s="23" t="s">
        <v>9</v>
      </c>
      <c r="E90" s="24" t="s">
        <v>9</v>
      </c>
      <c r="F90" s="24" t="s">
        <v>9</v>
      </c>
      <c r="G90" s="13">
        <f>G89+G87+G47+G42</f>
        <v>65</v>
      </c>
      <c r="H90" s="13">
        <f>H89+H87+H47+H42</f>
        <v>686388.2000000001</v>
      </c>
      <c r="I90" s="13">
        <f>I89+I87+I47+I42</f>
        <v>186122.85</v>
      </c>
      <c r="J90" s="91">
        <f>J89+J87+J47+J42</f>
        <v>500265.35000000003</v>
      </c>
    </row>
    <row r="93" spans="3:6" ht="12.75">
      <c r="C93" s="132" t="s">
        <v>779</v>
      </c>
      <c r="D93" s="132"/>
      <c r="E93" s="132"/>
      <c r="F93" s="132"/>
    </row>
  </sheetData>
  <sheetProtection/>
  <mergeCells count="10">
    <mergeCell ref="B88:C88"/>
    <mergeCell ref="C93:F93"/>
    <mergeCell ref="C12:I12"/>
    <mergeCell ref="C13:I13"/>
    <mergeCell ref="E18:G18"/>
    <mergeCell ref="G15:J15"/>
    <mergeCell ref="B15:B16"/>
    <mergeCell ref="C15:C16"/>
    <mergeCell ref="E15:E16"/>
    <mergeCell ref="D15:D16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48"/>
  <sheetViews>
    <sheetView showGridLines="0" view="pageBreakPreview" zoomScaleSheetLayoutView="100" zoomScalePageLayoutView="0" workbookViewId="0" topLeftCell="A1">
      <selection activeCell="I6" sqref="I6"/>
    </sheetView>
  </sheetViews>
  <sheetFormatPr defaultColWidth="9.00390625" defaultRowHeight="12.75" customHeight="1"/>
  <cols>
    <col min="2" max="2" width="5.625" style="0" customWidth="1"/>
    <col min="3" max="3" width="35.50390625" style="0" customWidth="1"/>
    <col min="4" max="4" width="9.875" style="0" customWidth="1"/>
    <col min="5" max="5" width="15.00390625" style="0" customWidth="1"/>
    <col min="6" max="6" width="12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6" ht="12.75">
      <c r="I6" t="s">
        <v>849</v>
      </c>
    </row>
    <row r="7" ht="12.75">
      <c r="I7" t="s">
        <v>770</v>
      </c>
    </row>
    <row r="8" ht="12.75">
      <c r="I8" t="s">
        <v>771</v>
      </c>
    </row>
    <row r="12" ht="15">
      <c r="E12" s="35" t="s">
        <v>150</v>
      </c>
    </row>
    <row r="13" spans="3:9" ht="15">
      <c r="C13" s="138" t="s">
        <v>151</v>
      </c>
      <c r="D13" s="138"/>
      <c r="E13" s="138"/>
      <c r="F13" s="138"/>
      <c r="G13" s="138"/>
      <c r="H13" s="138"/>
      <c r="I13" s="138"/>
    </row>
    <row r="14" spans="3:9" ht="15">
      <c r="C14" s="138" t="s">
        <v>152</v>
      </c>
      <c r="D14" s="138"/>
      <c r="E14" s="138"/>
      <c r="F14" s="138"/>
      <c r="G14" s="138"/>
      <c r="H14" s="138"/>
      <c r="I14" s="138"/>
    </row>
    <row r="15" ht="13.5" thickBot="1">
      <c r="B15" s="15"/>
    </row>
    <row r="16" spans="2:20" ht="12.75">
      <c r="B16" s="139" t="s">
        <v>0</v>
      </c>
      <c r="C16" s="141" t="s">
        <v>3</v>
      </c>
      <c r="D16" s="141" t="s">
        <v>10</v>
      </c>
      <c r="E16" s="141" t="s">
        <v>4</v>
      </c>
      <c r="F16" s="25" t="s">
        <v>1</v>
      </c>
      <c r="G16" s="148" t="s">
        <v>149</v>
      </c>
      <c r="H16" s="149"/>
      <c r="I16" s="149"/>
      <c r="J16" s="150"/>
      <c r="T16" s="1"/>
    </row>
    <row r="17" spans="2:10" ht="135" thickBot="1">
      <c r="B17" s="146"/>
      <c r="C17" s="147"/>
      <c r="D17" s="147"/>
      <c r="E17" s="147"/>
      <c r="F17" s="16" t="s">
        <v>5</v>
      </c>
      <c r="G17" s="17" t="s">
        <v>2</v>
      </c>
      <c r="H17" s="22" t="s">
        <v>6</v>
      </c>
      <c r="I17" s="21" t="s">
        <v>7</v>
      </c>
      <c r="J17" s="30" t="s">
        <v>8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18">
        <v>8</v>
      </c>
      <c r="J18" s="31">
        <v>9</v>
      </c>
    </row>
    <row r="19" spans="2:10" ht="15.75" thickBot="1">
      <c r="B19" s="38"/>
      <c r="C19" s="39"/>
      <c r="D19" s="39"/>
      <c r="E19" s="133" t="s">
        <v>623</v>
      </c>
      <c r="F19" s="133"/>
      <c r="G19" s="39"/>
      <c r="H19" s="39"/>
      <c r="I19" s="39"/>
      <c r="J19" s="40"/>
    </row>
    <row r="20" spans="2:10" ht="15.75" thickBot="1">
      <c r="B20" s="36" t="s">
        <v>155</v>
      </c>
      <c r="C20" s="5"/>
      <c r="D20" s="6"/>
      <c r="E20" s="6"/>
      <c r="F20" s="6"/>
      <c r="G20" s="6"/>
      <c r="H20" s="6"/>
      <c r="I20" s="6"/>
      <c r="J20" s="32"/>
    </row>
    <row r="21" spans="2:19" ht="39">
      <c r="B21" s="7">
        <v>1</v>
      </c>
      <c r="C21" s="26" t="s">
        <v>624</v>
      </c>
      <c r="D21" s="28" t="s">
        <v>14</v>
      </c>
      <c r="E21" s="27" t="s">
        <v>117</v>
      </c>
      <c r="F21" s="26" t="s">
        <v>625</v>
      </c>
      <c r="G21" s="9">
        <v>1</v>
      </c>
      <c r="H21" s="10">
        <v>800</v>
      </c>
      <c r="I21" s="19">
        <v>400</v>
      </c>
      <c r="J21" s="33">
        <v>400</v>
      </c>
      <c r="K21" s="29">
        <v>1</v>
      </c>
      <c r="L21" s="10" t="e">
        <f>#REF!</f>
        <v>#REF!</v>
      </c>
      <c r="M21" s="9" t="e">
        <f>#REF!</f>
        <v>#REF!</v>
      </c>
      <c r="N21" s="8">
        <f aca="true" t="shared" si="0" ref="N21:Q35">G21</f>
        <v>1</v>
      </c>
      <c r="O21" s="9">
        <f t="shared" si="0"/>
        <v>800</v>
      </c>
      <c r="P21" s="9">
        <f t="shared" si="0"/>
        <v>400</v>
      </c>
      <c r="Q21" s="9">
        <f t="shared" si="0"/>
        <v>400</v>
      </c>
      <c r="R21" s="9">
        <v>1</v>
      </c>
      <c r="S21" s="9">
        <v>800</v>
      </c>
    </row>
    <row r="22" spans="2:19" ht="26.25">
      <c r="B22" s="7">
        <v>2</v>
      </c>
      <c r="C22" s="26" t="s">
        <v>327</v>
      </c>
      <c r="D22" s="28" t="s">
        <v>14</v>
      </c>
      <c r="E22" s="27" t="s">
        <v>72</v>
      </c>
      <c r="F22" s="26" t="s">
        <v>626</v>
      </c>
      <c r="G22" s="9">
        <v>1</v>
      </c>
      <c r="H22" s="10">
        <v>250</v>
      </c>
      <c r="I22" s="19">
        <v>125</v>
      </c>
      <c r="J22" s="33">
        <v>125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250</v>
      </c>
      <c r="P22" s="9">
        <f t="shared" si="0"/>
        <v>125</v>
      </c>
      <c r="Q22" s="9">
        <f t="shared" si="0"/>
        <v>125</v>
      </c>
      <c r="R22" s="9">
        <v>1</v>
      </c>
      <c r="S22" s="9">
        <v>250</v>
      </c>
    </row>
    <row r="23" spans="2:19" ht="26.25">
      <c r="B23" s="7">
        <v>3</v>
      </c>
      <c r="C23" s="26" t="s">
        <v>627</v>
      </c>
      <c r="D23" s="28" t="s">
        <v>14</v>
      </c>
      <c r="E23" s="27" t="s">
        <v>251</v>
      </c>
      <c r="F23" s="26" t="s">
        <v>628</v>
      </c>
      <c r="G23" s="9">
        <v>1</v>
      </c>
      <c r="H23" s="10">
        <v>1460</v>
      </c>
      <c r="I23" s="19">
        <v>730</v>
      </c>
      <c r="J23" s="33">
        <v>730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1460</v>
      </c>
      <c r="P23" s="9">
        <f t="shared" si="0"/>
        <v>730</v>
      </c>
      <c r="Q23" s="9">
        <f t="shared" si="0"/>
        <v>730</v>
      </c>
      <c r="R23" s="9">
        <v>1</v>
      </c>
      <c r="S23" s="9">
        <v>1460</v>
      </c>
    </row>
    <row r="24" spans="2:19" ht="26.25">
      <c r="B24" s="7">
        <v>4</v>
      </c>
      <c r="C24" s="26" t="s">
        <v>629</v>
      </c>
      <c r="D24" s="28" t="s">
        <v>14</v>
      </c>
      <c r="E24" s="27" t="s">
        <v>540</v>
      </c>
      <c r="F24" s="26" t="s">
        <v>630</v>
      </c>
      <c r="G24" s="9">
        <v>1</v>
      </c>
      <c r="H24" s="10">
        <v>29</v>
      </c>
      <c r="I24" s="19">
        <v>15</v>
      </c>
      <c r="J24" s="33">
        <v>14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29</v>
      </c>
      <c r="P24" s="9">
        <f t="shared" si="0"/>
        <v>15</v>
      </c>
      <c r="Q24" s="9">
        <f t="shared" si="0"/>
        <v>14</v>
      </c>
      <c r="R24" s="9">
        <v>1</v>
      </c>
      <c r="S24" s="9">
        <v>29</v>
      </c>
    </row>
    <row r="25" spans="2:19" ht="26.25">
      <c r="B25" s="7">
        <v>5</v>
      </c>
      <c r="C25" s="26" t="s">
        <v>631</v>
      </c>
      <c r="D25" s="28" t="s">
        <v>14</v>
      </c>
      <c r="E25" s="27" t="s">
        <v>540</v>
      </c>
      <c r="F25" s="26" t="s">
        <v>632</v>
      </c>
      <c r="G25" s="9">
        <v>3</v>
      </c>
      <c r="H25" s="10">
        <v>74</v>
      </c>
      <c r="I25" s="19">
        <v>36</v>
      </c>
      <c r="J25" s="33">
        <v>38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3</v>
      </c>
      <c r="O25" s="9">
        <f t="shared" si="0"/>
        <v>74</v>
      </c>
      <c r="P25" s="9">
        <f t="shared" si="0"/>
        <v>36</v>
      </c>
      <c r="Q25" s="9">
        <f t="shared" si="0"/>
        <v>38</v>
      </c>
      <c r="R25" s="9">
        <v>3</v>
      </c>
      <c r="S25" s="9">
        <v>74</v>
      </c>
    </row>
    <row r="26" spans="2:19" ht="26.25">
      <c r="B26" s="7">
        <v>6</v>
      </c>
      <c r="C26" s="26" t="s">
        <v>561</v>
      </c>
      <c r="D26" s="28" t="s">
        <v>14</v>
      </c>
      <c r="E26" s="27" t="s">
        <v>540</v>
      </c>
      <c r="F26" s="26" t="s">
        <v>633</v>
      </c>
      <c r="G26" s="9">
        <v>1</v>
      </c>
      <c r="H26" s="10">
        <v>75</v>
      </c>
      <c r="I26" s="19">
        <v>38</v>
      </c>
      <c r="J26" s="33">
        <v>37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75</v>
      </c>
      <c r="P26" s="9">
        <f t="shared" si="0"/>
        <v>38</v>
      </c>
      <c r="Q26" s="9">
        <f t="shared" si="0"/>
        <v>37</v>
      </c>
      <c r="R26" s="9">
        <v>1</v>
      </c>
      <c r="S26" s="9">
        <v>75</v>
      </c>
    </row>
    <row r="27" spans="2:19" ht="26.25">
      <c r="B27" s="7">
        <v>7</v>
      </c>
      <c r="C27" s="26" t="s">
        <v>634</v>
      </c>
      <c r="D27" s="28" t="s">
        <v>14</v>
      </c>
      <c r="E27" s="27" t="s">
        <v>540</v>
      </c>
      <c r="F27" s="26" t="s">
        <v>635</v>
      </c>
      <c r="G27" s="9">
        <v>15</v>
      </c>
      <c r="H27" s="10">
        <v>480</v>
      </c>
      <c r="I27" s="19">
        <v>240</v>
      </c>
      <c r="J27" s="33">
        <v>240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15</v>
      </c>
      <c r="O27" s="9">
        <f t="shared" si="0"/>
        <v>480</v>
      </c>
      <c r="P27" s="9">
        <f t="shared" si="0"/>
        <v>240</v>
      </c>
      <c r="Q27" s="9">
        <f t="shared" si="0"/>
        <v>240</v>
      </c>
      <c r="R27" s="9">
        <v>15</v>
      </c>
      <c r="S27" s="9">
        <v>480</v>
      </c>
    </row>
    <row r="28" spans="2:19" ht="26.25">
      <c r="B28" s="7">
        <v>8</v>
      </c>
      <c r="C28" s="26" t="s">
        <v>636</v>
      </c>
      <c r="D28" s="28" t="s">
        <v>14</v>
      </c>
      <c r="E28" s="27" t="s">
        <v>540</v>
      </c>
      <c r="F28" s="26" t="s">
        <v>637</v>
      </c>
      <c r="G28" s="9">
        <v>1</v>
      </c>
      <c r="H28" s="10">
        <v>14</v>
      </c>
      <c r="I28" s="19">
        <v>7</v>
      </c>
      <c r="J28" s="33">
        <v>7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14</v>
      </c>
      <c r="P28" s="9">
        <f t="shared" si="0"/>
        <v>7</v>
      </c>
      <c r="Q28" s="9">
        <f t="shared" si="0"/>
        <v>7</v>
      </c>
      <c r="R28" s="9">
        <v>1</v>
      </c>
      <c r="S28" s="9">
        <v>14</v>
      </c>
    </row>
    <row r="29" spans="2:19" ht="26.25">
      <c r="B29" s="7">
        <v>9</v>
      </c>
      <c r="C29" s="26" t="s">
        <v>638</v>
      </c>
      <c r="D29" s="28" t="s">
        <v>14</v>
      </c>
      <c r="E29" s="27" t="s">
        <v>540</v>
      </c>
      <c r="F29" s="26" t="s">
        <v>639</v>
      </c>
      <c r="G29" s="9">
        <v>1</v>
      </c>
      <c r="H29" s="10">
        <v>132</v>
      </c>
      <c r="I29" s="19">
        <v>66</v>
      </c>
      <c r="J29" s="33">
        <v>66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132</v>
      </c>
      <c r="P29" s="9">
        <f t="shared" si="0"/>
        <v>66</v>
      </c>
      <c r="Q29" s="9">
        <f t="shared" si="0"/>
        <v>66</v>
      </c>
      <c r="R29" s="9">
        <v>1</v>
      </c>
      <c r="S29" s="9">
        <v>132</v>
      </c>
    </row>
    <row r="30" spans="2:19" ht="26.25">
      <c r="B30" s="7">
        <v>10</v>
      </c>
      <c r="C30" s="26" t="s">
        <v>640</v>
      </c>
      <c r="D30" s="28" t="s">
        <v>14</v>
      </c>
      <c r="E30" s="27" t="s">
        <v>540</v>
      </c>
      <c r="F30" s="26" t="s">
        <v>641</v>
      </c>
      <c r="G30" s="9">
        <v>1</v>
      </c>
      <c r="H30" s="10">
        <v>42</v>
      </c>
      <c r="I30" s="19">
        <v>21</v>
      </c>
      <c r="J30" s="33">
        <v>21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42</v>
      </c>
      <c r="P30" s="9">
        <f t="shared" si="0"/>
        <v>21</v>
      </c>
      <c r="Q30" s="9">
        <f t="shared" si="0"/>
        <v>21</v>
      </c>
      <c r="R30" s="9">
        <v>1</v>
      </c>
      <c r="S30" s="9">
        <v>42</v>
      </c>
    </row>
    <row r="31" spans="2:19" ht="26.25">
      <c r="B31" s="7">
        <v>11</v>
      </c>
      <c r="C31" s="26" t="s">
        <v>585</v>
      </c>
      <c r="D31" s="28" t="s">
        <v>14</v>
      </c>
      <c r="E31" s="27" t="s">
        <v>540</v>
      </c>
      <c r="F31" s="26" t="s">
        <v>642</v>
      </c>
      <c r="G31" s="9">
        <v>1</v>
      </c>
      <c r="H31" s="10">
        <v>495</v>
      </c>
      <c r="I31" s="19">
        <v>248</v>
      </c>
      <c r="J31" s="33">
        <v>247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0"/>
        <v>495</v>
      </c>
      <c r="P31" s="9">
        <f t="shared" si="0"/>
        <v>248</v>
      </c>
      <c r="Q31" s="9">
        <f t="shared" si="0"/>
        <v>247</v>
      </c>
      <c r="R31" s="9">
        <v>1</v>
      </c>
      <c r="S31" s="9">
        <v>495</v>
      </c>
    </row>
    <row r="32" spans="2:19" ht="26.25">
      <c r="B32" s="7">
        <v>12</v>
      </c>
      <c r="C32" s="26" t="s">
        <v>643</v>
      </c>
      <c r="D32" s="28" t="s">
        <v>14</v>
      </c>
      <c r="E32" s="27" t="s">
        <v>540</v>
      </c>
      <c r="F32" s="26" t="s">
        <v>644</v>
      </c>
      <c r="G32" s="9">
        <v>1</v>
      </c>
      <c r="H32" s="10">
        <v>123</v>
      </c>
      <c r="I32" s="19">
        <v>62</v>
      </c>
      <c r="J32" s="33">
        <v>61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0"/>
        <v>123</v>
      </c>
      <c r="P32" s="9">
        <f t="shared" si="0"/>
        <v>62</v>
      </c>
      <c r="Q32" s="9">
        <f t="shared" si="0"/>
        <v>61</v>
      </c>
      <c r="R32" s="9">
        <v>1</v>
      </c>
      <c r="S32" s="9">
        <v>123</v>
      </c>
    </row>
    <row r="33" spans="2:19" ht="26.25">
      <c r="B33" s="7">
        <v>13</v>
      </c>
      <c r="C33" s="26" t="s">
        <v>645</v>
      </c>
      <c r="D33" s="28" t="s">
        <v>14</v>
      </c>
      <c r="E33" s="27" t="s">
        <v>540</v>
      </c>
      <c r="F33" s="26" t="s">
        <v>646</v>
      </c>
      <c r="G33" s="9">
        <v>1</v>
      </c>
      <c r="H33" s="10">
        <v>38</v>
      </c>
      <c r="I33" s="19">
        <v>19</v>
      </c>
      <c r="J33" s="33">
        <v>19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0"/>
        <v>38</v>
      </c>
      <c r="P33" s="9">
        <f t="shared" si="0"/>
        <v>19</v>
      </c>
      <c r="Q33" s="9">
        <f t="shared" si="0"/>
        <v>19</v>
      </c>
      <c r="R33" s="9">
        <v>1</v>
      </c>
      <c r="S33" s="9">
        <v>38</v>
      </c>
    </row>
    <row r="34" spans="2:19" ht="26.25">
      <c r="B34" s="7">
        <v>14</v>
      </c>
      <c r="C34" s="26" t="s">
        <v>647</v>
      </c>
      <c r="D34" s="28" t="s">
        <v>14</v>
      </c>
      <c r="E34" s="27" t="s">
        <v>540</v>
      </c>
      <c r="F34" s="26" t="s">
        <v>648</v>
      </c>
      <c r="G34" s="9">
        <v>1</v>
      </c>
      <c r="H34" s="10">
        <v>26</v>
      </c>
      <c r="I34" s="19">
        <v>13</v>
      </c>
      <c r="J34" s="33">
        <v>13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0"/>
        <v>26</v>
      </c>
      <c r="P34" s="9">
        <f t="shared" si="0"/>
        <v>13</v>
      </c>
      <c r="Q34" s="9">
        <f t="shared" si="0"/>
        <v>13</v>
      </c>
      <c r="R34" s="9">
        <v>1</v>
      </c>
      <c r="S34" s="9">
        <v>26</v>
      </c>
    </row>
    <row r="35" spans="2:19" ht="27" thickBot="1">
      <c r="B35" s="7">
        <v>15</v>
      </c>
      <c r="C35" s="26" t="s">
        <v>649</v>
      </c>
      <c r="D35" s="28" t="s">
        <v>14</v>
      </c>
      <c r="E35" s="27" t="s">
        <v>540</v>
      </c>
      <c r="F35" s="26" t="s">
        <v>650</v>
      </c>
      <c r="G35" s="9">
        <v>1</v>
      </c>
      <c r="H35" s="10">
        <v>36</v>
      </c>
      <c r="I35" s="19">
        <v>18</v>
      </c>
      <c r="J35" s="33">
        <v>18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0"/>
        <v>36</v>
      </c>
      <c r="P35" s="9">
        <f t="shared" si="0"/>
        <v>18</v>
      </c>
      <c r="Q35" s="9">
        <f t="shared" si="0"/>
        <v>18</v>
      </c>
      <c r="R35" s="9">
        <v>1</v>
      </c>
      <c r="S35" s="9">
        <v>36</v>
      </c>
    </row>
    <row r="36" spans="2:10" ht="27" thickBot="1">
      <c r="B36" s="11"/>
      <c r="C36" s="12" t="s">
        <v>651</v>
      </c>
      <c r="D36" s="23" t="s">
        <v>9</v>
      </c>
      <c r="E36" s="24" t="s">
        <v>9</v>
      </c>
      <c r="F36" s="24" t="s">
        <v>9</v>
      </c>
      <c r="G36" s="13">
        <f>SUM('М.Геївці'!N15:N35)</f>
        <v>31</v>
      </c>
      <c r="H36" s="14">
        <f>SUM('М.Геївці'!O15:O35)</f>
        <v>4074</v>
      </c>
      <c r="I36" s="20">
        <f>SUM('М.Геївці'!P15:P35)</f>
        <v>2038</v>
      </c>
      <c r="J36" s="34">
        <f>SUM('М.Геївці'!Q15:Q35)</f>
        <v>2036</v>
      </c>
    </row>
    <row r="37" spans="2:10" ht="15.75" thickBot="1">
      <c r="B37" s="36" t="s">
        <v>344</v>
      </c>
      <c r="C37" s="5"/>
      <c r="D37" s="6"/>
      <c r="E37" s="6"/>
      <c r="F37" s="6"/>
      <c r="G37" s="6"/>
      <c r="H37" s="6"/>
      <c r="I37" s="6"/>
      <c r="J37" s="32"/>
    </row>
    <row r="38" spans="2:19" ht="26.25">
      <c r="B38" s="7">
        <v>16</v>
      </c>
      <c r="C38" s="26" t="s">
        <v>652</v>
      </c>
      <c r="D38" s="28" t="s">
        <v>14</v>
      </c>
      <c r="E38" s="27" t="s">
        <v>540</v>
      </c>
      <c r="F38" s="26" t="s">
        <v>653</v>
      </c>
      <c r="G38" s="9">
        <v>2</v>
      </c>
      <c r="H38" s="10">
        <v>18</v>
      </c>
      <c r="I38" s="19">
        <v>10</v>
      </c>
      <c r="J38" s="33">
        <v>8</v>
      </c>
      <c r="K38" s="29">
        <v>1</v>
      </c>
      <c r="L38" s="10" t="e">
        <f>#REF!</f>
        <v>#REF!</v>
      </c>
      <c r="M38" s="9" t="e">
        <f>#REF!</f>
        <v>#REF!</v>
      </c>
      <c r="N38" s="8">
        <f aca="true" t="shared" si="1" ref="N38:Q43">G38</f>
        <v>2</v>
      </c>
      <c r="O38" s="9">
        <f t="shared" si="1"/>
        <v>18</v>
      </c>
      <c r="P38" s="9">
        <f t="shared" si="1"/>
        <v>10</v>
      </c>
      <c r="Q38" s="9">
        <f t="shared" si="1"/>
        <v>8</v>
      </c>
      <c r="R38" s="9">
        <v>2</v>
      </c>
      <c r="S38" s="9">
        <v>18</v>
      </c>
    </row>
    <row r="39" spans="2:19" ht="26.25">
      <c r="B39" s="7">
        <v>17</v>
      </c>
      <c r="C39" s="26" t="s">
        <v>654</v>
      </c>
      <c r="D39" s="28" t="s">
        <v>14</v>
      </c>
      <c r="E39" s="27" t="s">
        <v>540</v>
      </c>
      <c r="F39" s="26" t="s">
        <v>655</v>
      </c>
      <c r="G39" s="9">
        <v>4</v>
      </c>
      <c r="H39" s="10">
        <v>40</v>
      </c>
      <c r="I39" s="19">
        <v>20</v>
      </c>
      <c r="J39" s="33">
        <v>20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4</v>
      </c>
      <c r="O39" s="9">
        <f t="shared" si="1"/>
        <v>40</v>
      </c>
      <c r="P39" s="9">
        <f t="shared" si="1"/>
        <v>20</v>
      </c>
      <c r="Q39" s="9">
        <f t="shared" si="1"/>
        <v>20</v>
      </c>
      <c r="R39" s="9">
        <v>4</v>
      </c>
      <c r="S39" s="9">
        <v>40</v>
      </c>
    </row>
    <row r="40" spans="2:19" ht="26.25">
      <c r="B40" s="7">
        <v>18</v>
      </c>
      <c r="C40" s="26" t="s">
        <v>656</v>
      </c>
      <c r="D40" s="28" t="s">
        <v>14</v>
      </c>
      <c r="E40" s="27" t="s">
        <v>540</v>
      </c>
      <c r="F40" s="26" t="s">
        <v>657</v>
      </c>
      <c r="G40" s="9">
        <v>4</v>
      </c>
      <c r="H40" s="10">
        <v>20</v>
      </c>
      <c r="I40" s="19">
        <v>12</v>
      </c>
      <c r="J40" s="33">
        <v>8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4</v>
      </c>
      <c r="O40" s="9">
        <f t="shared" si="1"/>
        <v>20</v>
      </c>
      <c r="P40" s="9">
        <f t="shared" si="1"/>
        <v>12</v>
      </c>
      <c r="Q40" s="9">
        <f t="shared" si="1"/>
        <v>8</v>
      </c>
      <c r="R40" s="9">
        <v>4</v>
      </c>
      <c r="S40" s="9">
        <v>20</v>
      </c>
    </row>
    <row r="41" spans="2:19" ht="26.25">
      <c r="B41" s="7">
        <v>19</v>
      </c>
      <c r="C41" s="26" t="s">
        <v>658</v>
      </c>
      <c r="D41" s="28" t="s">
        <v>14</v>
      </c>
      <c r="E41" s="27" t="s">
        <v>540</v>
      </c>
      <c r="F41" s="26" t="s">
        <v>659</v>
      </c>
      <c r="G41" s="153">
        <v>5.7</v>
      </c>
      <c r="H41" s="155">
        <v>100</v>
      </c>
      <c r="I41" s="19">
        <v>20</v>
      </c>
      <c r="J41" s="33">
        <v>20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5.7</v>
      </c>
      <c r="O41" s="9">
        <f t="shared" si="1"/>
        <v>100</v>
      </c>
      <c r="P41" s="9">
        <f t="shared" si="1"/>
        <v>20</v>
      </c>
      <c r="Q41" s="9">
        <f t="shared" si="1"/>
        <v>20</v>
      </c>
      <c r="R41" s="9">
        <v>2.7</v>
      </c>
      <c r="S41" s="9">
        <v>47.368421052631575</v>
      </c>
    </row>
    <row r="42" spans="2:19" ht="26.25">
      <c r="B42" s="7">
        <v>20</v>
      </c>
      <c r="C42" s="26" t="s">
        <v>658</v>
      </c>
      <c r="D42" s="28" t="s">
        <v>14</v>
      </c>
      <c r="E42" s="27" t="s">
        <v>540</v>
      </c>
      <c r="F42" s="26" t="s">
        <v>659</v>
      </c>
      <c r="G42" s="154"/>
      <c r="H42" s="156"/>
      <c r="I42" s="19">
        <v>30</v>
      </c>
      <c r="J42" s="33">
        <v>30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0</v>
      </c>
      <c r="O42" s="9">
        <f t="shared" si="1"/>
        <v>0</v>
      </c>
      <c r="P42" s="9">
        <f t="shared" si="1"/>
        <v>30</v>
      </c>
      <c r="Q42" s="9">
        <f t="shared" si="1"/>
        <v>30</v>
      </c>
      <c r="R42" s="9">
        <v>3</v>
      </c>
      <c r="S42" s="9">
        <v>52.63157894736841</v>
      </c>
    </row>
    <row r="43" spans="2:19" ht="27" thickBot="1">
      <c r="B43" s="7">
        <v>21</v>
      </c>
      <c r="C43" s="26" t="s">
        <v>660</v>
      </c>
      <c r="D43" s="28" t="s">
        <v>14</v>
      </c>
      <c r="E43" s="27" t="s">
        <v>540</v>
      </c>
      <c r="F43" s="26" t="s">
        <v>661</v>
      </c>
      <c r="G43" s="9">
        <v>3</v>
      </c>
      <c r="H43" s="10">
        <v>60</v>
      </c>
      <c r="I43" s="19">
        <v>30</v>
      </c>
      <c r="J43" s="33">
        <v>30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1"/>
        <v>3</v>
      </c>
      <c r="O43" s="9">
        <f t="shared" si="1"/>
        <v>60</v>
      </c>
      <c r="P43" s="9">
        <f t="shared" si="1"/>
        <v>30</v>
      </c>
      <c r="Q43" s="9">
        <f t="shared" si="1"/>
        <v>30</v>
      </c>
      <c r="R43" s="9">
        <v>3</v>
      </c>
      <c r="S43" s="9">
        <v>60</v>
      </c>
    </row>
    <row r="44" spans="2:10" ht="27" thickBot="1">
      <c r="B44" s="11"/>
      <c r="C44" s="12" t="s">
        <v>662</v>
      </c>
      <c r="D44" s="23" t="s">
        <v>9</v>
      </c>
      <c r="E44" s="24" t="s">
        <v>9</v>
      </c>
      <c r="F44" s="24" t="s">
        <v>9</v>
      </c>
      <c r="G44" s="13">
        <f>SUM('М.Геївці'!N37:N43)</f>
        <v>18.7</v>
      </c>
      <c r="H44" s="14">
        <f>SUM('М.Геївці'!O37:O43)</f>
        <v>238</v>
      </c>
      <c r="I44" s="20">
        <f>SUM('М.Геївці'!P37:P43)</f>
        <v>122</v>
      </c>
      <c r="J44" s="34">
        <f>SUM('М.Геївці'!Q37:Q43)</f>
        <v>116</v>
      </c>
    </row>
    <row r="45" spans="2:10" ht="13.5" thickBot="1">
      <c r="B45" s="11"/>
      <c r="C45" s="12" t="s">
        <v>663</v>
      </c>
      <c r="D45" s="23" t="s">
        <v>9</v>
      </c>
      <c r="E45" s="24" t="s">
        <v>9</v>
      </c>
      <c r="F45" s="24" t="s">
        <v>9</v>
      </c>
      <c r="G45" s="13">
        <f>SUM('М.Геївці'!N15:N44)</f>
        <v>49.7</v>
      </c>
      <c r="H45" s="14">
        <f>SUM('М.Геївці'!O15:O44)</f>
        <v>4312</v>
      </c>
      <c r="I45" s="20">
        <f>SUM('М.Геївці'!P15:P44)</f>
        <v>2160</v>
      </c>
      <c r="J45" s="34">
        <f>SUM('М.Геївці'!Q15:Q44)</f>
        <v>2152</v>
      </c>
    </row>
    <row r="48" spans="3:7" ht="12.75">
      <c r="C48" s="132" t="s">
        <v>791</v>
      </c>
      <c r="D48" s="132"/>
      <c r="E48" s="132"/>
      <c r="F48" s="132"/>
      <c r="G48" t="s">
        <v>792</v>
      </c>
    </row>
  </sheetData>
  <sheetProtection/>
  <mergeCells count="11">
    <mergeCell ref="G41:G42"/>
    <mergeCell ref="H41:H42"/>
    <mergeCell ref="C48:F48"/>
    <mergeCell ref="C13:I13"/>
    <mergeCell ref="C14:I14"/>
    <mergeCell ref="B16:B17"/>
    <mergeCell ref="C16:C17"/>
    <mergeCell ref="D16:D17"/>
    <mergeCell ref="E16:E17"/>
    <mergeCell ref="G16:J16"/>
    <mergeCell ref="E19:F19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31"/>
  <sheetViews>
    <sheetView showGridLines="0" view="pageBreakPreview" zoomScaleSheetLayoutView="100" zoomScalePageLayoutView="0" workbookViewId="0" topLeftCell="A1">
      <selection activeCell="I5" sqref="I5"/>
    </sheetView>
  </sheetViews>
  <sheetFormatPr defaultColWidth="9.00390625" defaultRowHeight="12.75" customHeight="1"/>
  <cols>
    <col min="2" max="2" width="5.625" style="0" customWidth="1"/>
    <col min="3" max="3" width="37.50390625" style="0" customWidth="1"/>
    <col min="4" max="4" width="10.00390625" style="0" customWidth="1"/>
    <col min="5" max="5" width="15.00390625" style="0" customWidth="1"/>
    <col min="6" max="6" width="13.875" style="0" customWidth="1"/>
    <col min="7" max="7" width="9.50390625" style="0" customWidth="1"/>
    <col min="8" max="8" width="11.00390625" style="0" customWidth="1"/>
    <col min="9" max="9" width="15.50390625" style="0" customWidth="1"/>
    <col min="10" max="10" width="12.00390625" style="0" customWidth="1"/>
    <col min="11" max="19" width="9.125" style="0" hidden="1" customWidth="1"/>
  </cols>
  <sheetData>
    <row r="5" ht="12.75">
      <c r="I5" t="s">
        <v>850</v>
      </c>
    </row>
    <row r="6" ht="12.75">
      <c r="I6" t="s">
        <v>770</v>
      </c>
    </row>
    <row r="7" ht="12.75">
      <c r="I7" t="s">
        <v>771</v>
      </c>
    </row>
    <row r="9" spans="5:6" ht="12.75" customHeight="1">
      <c r="E9" s="138" t="s">
        <v>150</v>
      </c>
      <c r="F9" s="138"/>
    </row>
    <row r="10" spans="3:9" ht="18" customHeight="1">
      <c r="C10" s="138" t="s">
        <v>151</v>
      </c>
      <c r="D10" s="138"/>
      <c r="E10" s="138"/>
      <c r="F10" s="138"/>
      <c r="G10" s="138"/>
      <c r="H10" s="138"/>
      <c r="I10" s="138"/>
    </row>
    <row r="11" spans="3:9" ht="17.25" customHeight="1">
      <c r="C11" s="138" t="s">
        <v>152</v>
      </c>
      <c r="D11" s="138"/>
      <c r="E11" s="138"/>
      <c r="F11" s="138"/>
      <c r="G11" s="138"/>
      <c r="H11" s="138"/>
      <c r="I11" s="138"/>
    </row>
    <row r="12" ht="13.5" thickBot="1">
      <c r="B12" s="15"/>
    </row>
    <row r="13" spans="2:20" ht="36.75" customHeight="1">
      <c r="B13" s="139" t="s">
        <v>0</v>
      </c>
      <c r="C13" s="141" t="s">
        <v>3</v>
      </c>
      <c r="D13" s="141" t="s">
        <v>10</v>
      </c>
      <c r="E13" s="141" t="s">
        <v>4</v>
      </c>
      <c r="F13" s="25" t="s">
        <v>1</v>
      </c>
      <c r="G13" s="148" t="s">
        <v>149</v>
      </c>
      <c r="H13" s="149"/>
      <c r="I13" s="149"/>
      <c r="J13" s="150"/>
      <c r="T13" s="1"/>
    </row>
    <row r="14" spans="2:10" ht="108" customHeight="1" thickBot="1">
      <c r="B14" s="146"/>
      <c r="C14" s="147"/>
      <c r="D14" s="147"/>
      <c r="E14" s="147"/>
      <c r="F14" s="16" t="s">
        <v>5</v>
      </c>
      <c r="G14" s="17" t="s">
        <v>2</v>
      </c>
      <c r="H14" s="22" t="s">
        <v>609</v>
      </c>
      <c r="I14" s="21" t="s">
        <v>503</v>
      </c>
      <c r="J14" s="30" t="s">
        <v>610</v>
      </c>
    </row>
    <row r="15" spans="2:10" ht="24" customHeight="1" thickBot="1">
      <c r="B15" s="2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18">
        <v>8</v>
      </c>
      <c r="J15" s="31">
        <v>9</v>
      </c>
    </row>
    <row r="16" spans="2:10" ht="15.75" thickBot="1">
      <c r="B16" s="38"/>
      <c r="C16" s="39"/>
      <c r="D16" s="39"/>
      <c r="E16" s="133" t="s">
        <v>611</v>
      </c>
      <c r="F16" s="133"/>
      <c r="G16" s="39"/>
      <c r="H16" s="39"/>
      <c r="I16" s="39"/>
      <c r="J16" s="40"/>
    </row>
    <row r="17" spans="2:10" ht="15" customHeight="1" thickBot="1">
      <c r="B17" s="36" t="s">
        <v>153</v>
      </c>
      <c r="C17" s="5"/>
      <c r="D17" s="6"/>
      <c r="E17" s="6"/>
      <c r="F17" s="6"/>
      <c r="G17" s="6"/>
      <c r="H17" s="6"/>
      <c r="I17" s="6"/>
      <c r="J17" s="32"/>
    </row>
    <row r="18" spans="2:19" ht="39.75" thickBot="1">
      <c r="B18" s="7">
        <v>1</v>
      </c>
      <c r="C18" s="26" t="s">
        <v>612</v>
      </c>
      <c r="D18" s="28" t="s">
        <v>14</v>
      </c>
      <c r="E18" s="27" t="s">
        <v>190</v>
      </c>
      <c r="F18" s="26" t="s">
        <v>613</v>
      </c>
      <c r="G18" s="9">
        <v>1</v>
      </c>
      <c r="H18" s="10">
        <v>1044</v>
      </c>
      <c r="I18" s="19">
        <v>1044</v>
      </c>
      <c r="J18" s="33">
        <v>0</v>
      </c>
      <c r="K18" s="29">
        <v>1</v>
      </c>
      <c r="L18" s="10" t="e">
        <f>#REF!</f>
        <v>#REF!</v>
      </c>
      <c r="M18" s="9" t="e">
        <f>#REF!</f>
        <v>#REF!</v>
      </c>
      <c r="N18" s="8">
        <f>G18</f>
        <v>1</v>
      </c>
      <c r="O18" s="9">
        <f>H18</f>
        <v>1044</v>
      </c>
      <c r="P18" s="9">
        <f>I18</f>
        <v>1044</v>
      </c>
      <c r="Q18" s="9">
        <f>J18</f>
        <v>0</v>
      </c>
      <c r="R18" s="9">
        <v>1</v>
      </c>
      <c r="S18" s="9">
        <v>1044</v>
      </c>
    </row>
    <row r="19" spans="2:10" ht="13.5" thickBot="1">
      <c r="B19" s="11"/>
      <c r="C19" s="12" t="s">
        <v>614</v>
      </c>
      <c r="D19" s="23" t="s">
        <v>9</v>
      </c>
      <c r="E19" s="24" t="s">
        <v>9</v>
      </c>
      <c r="F19" s="24" t="s">
        <v>9</v>
      </c>
      <c r="G19" s="13">
        <f>SUM(Галоч!N12:N18)</f>
        <v>1</v>
      </c>
      <c r="H19" s="14">
        <f>SUM(Галоч!O12:O18)</f>
        <v>1044</v>
      </c>
      <c r="I19" s="20">
        <f>SUM(Галоч!P12:P18)</f>
        <v>1044</v>
      </c>
      <c r="J19" s="34">
        <f>SUM(Галоч!Q12:Q18)</f>
        <v>0</v>
      </c>
    </row>
    <row r="20" spans="2:10" ht="15.75" thickBot="1">
      <c r="B20" s="36" t="s">
        <v>155</v>
      </c>
      <c r="C20" s="53"/>
      <c r="D20" s="6"/>
      <c r="E20" s="6"/>
      <c r="F20" s="6"/>
      <c r="G20" s="6"/>
      <c r="H20" s="6"/>
      <c r="I20" s="6"/>
      <c r="J20" s="32"/>
    </row>
    <row r="21" spans="2:19" ht="39">
      <c r="B21" s="7">
        <v>2</v>
      </c>
      <c r="C21" s="26" t="s">
        <v>89</v>
      </c>
      <c r="D21" s="28" t="s">
        <v>14</v>
      </c>
      <c r="E21" s="27" t="s">
        <v>90</v>
      </c>
      <c r="F21" s="26" t="s">
        <v>615</v>
      </c>
      <c r="G21" s="9">
        <v>1</v>
      </c>
      <c r="H21" s="10">
        <v>880</v>
      </c>
      <c r="I21" s="19">
        <v>440</v>
      </c>
      <c r="J21" s="33">
        <v>440</v>
      </c>
      <c r="K21" s="29">
        <v>1</v>
      </c>
      <c r="L21" s="10" t="e">
        <f>#REF!</f>
        <v>#REF!</v>
      </c>
      <c r="M21" s="9" t="e">
        <f>#REF!</f>
        <v>#REF!</v>
      </c>
      <c r="N21" s="8">
        <f aca="true" t="shared" si="0" ref="N21:Q25">G21</f>
        <v>1</v>
      </c>
      <c r="O21" s="9">
        <f t="shared" si="0"/>
        <v>880</v>
      </c>
      <c r="P21" s="9">
        <f t="shared" si="0"/>
        <v>440</v>
      </c>
      <c r="Q21" s="9">
        <f t="shared" si="0"/>
        <v>440</v>
      </c>
      <c r="R21" s="9">
        <v>1</v>
      </c>
      <c r="S21" s="9">
        <v>880</v>
      </c>
    </row>
    <row r="22" spans="2:19" ht="39">
      <c r="B22" s="7">
        <v>3</v>
      </c>
      <c r="C22" s="26" t="s">
        <v>98</v>
      </c>
      <c r="D22" s="28" t="s">
        <v>14</v>
      </c>
      <c r="E22" s="27" t="s">
        <v>90</v>
      </c>
      <c r="F22" s="26" t="s">
        <v>616</v>
      </c>
      <c r="G22" s="9">
        <v>1</v>
      </c>
      <c r="H22" s="10">
        <v>770</v>
      </c>
      <c r="I22" s="19">
        <v>385</v>
      </c>
      <c r="J22" s="33">
        <v>385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770</v>
      </c>
      <c r="P22" s="9">
        <f t="shared" si="0"/>
        <v>385</v>
      </c>
      <c r="Q22" s="9">
        <f t="shared" si="0"/>
        <v>385</v>
      </c>
      <c r="R22" s="9">
        <v>1</v>
      </c>
      <c r="S22" s="9">
        <v>770</v>
      </c>
    </row>
    <row r="23" spans="2:19" ht="26.25">
      <c r="B23" s="7">
        <v>4</v>
      </c>
      <c r="C23" s="26" t="s">
        <v>327</v>
      </c>
      <c r="D23" s="28" t="s">
        <v>14</v>
      </c>
      <c r="E23" s="27" t="s">
        <v>72</v>
      </c>
      <c r="F23" s="26" t="s">
        <v>617</v>
      </c>
      <c r="G23" s="9">
        <v>1</v>
      </c>
      <c r="H23" s="10">
        <v>250</v>
      </c>
      <c r="I23" s="19">
        <v>125</v>
      </c>
      <c r="J23" s="33">
        <v>125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250</v>
      </c>
      <c r="P23" s="9">
        <f t="shared" si="0"/>
        <v>125</v>
      </c>
      <c r="Q23" s="9">
        <f t="shared" si="0"/>
        <v>125</v>
      </c>
      <c r="R23" s="9">
        <v>1</v>
      </c>
      <c r="S23" s="9">
        <v>250</v>
      </c>
    </row>
    <row r="24" spans="2:19" ht="26.25">
      <c r="B24" s="7">
        <v>5</v>
      </c>
      <c r="C24" s="26" t="s">
        <v>618</v>
      </c>
      <c r="D24" s="28" t="s">
        <v>14</v>
      </c>
      <c r="E24" s="27" t="s">
        <v>337</v>
      </c>
      <c r="F24" s="26" t="s">
        <v>619</v>
      </c>
      <c r="G24" s="9">
        <v>1</v>
      </c>
      <c r="H24" s="10">
        <v>199</v>
      </c>
      <c r="I24" s="19">
        <v>100</v>
      </c>
      <c r="J24" s="33">
        <v>99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199</v>
      </c>
      <c r="P24" s="9">
        <f t="shared" si="0"/>
        <v>100</v>
      </c>
      <c r="Q24" s="9">
        <f t="shared" si="0"/>
        <v>99</v>
      </c>
      <c r="R24" s="9">
        <v>1</v>
      </c>
      <c r="S24" s="9">
        <v>199</v>
      </c>
    </row>
    <row r="25" spans="2:19" ht="27" thickBot="1">
      <c r="B25" s="7">
        <v>6</v>
      </c>
      <c r="C25" s="26" t="s">
        <v>620</v>
      </c>
      <c r="D25" s="28" t="s">
        <v>14</v>
      </c>
      <c r="E25" s="27" t="s">
        <v>337</v>
      </c>
      <c r="F25" s="26" t="s">
        <v>621</v>
      </c>
      <c r="G25" s="9">
        <v>1</v>
      </c>
      <c r="H25" s="10">
        <v>165</v>
      </c>
      <c r="I25" s="19">
        <v>83</v>
      </c>
      <c r="J25" s="33">
        <v>82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165</v>
      </c>
      <c r="P25" s="9">
        <f t="shared" si="0"/>
        <v>83</v>
      </c>
      <c r="Q25" s="9">
        <f t="shared" si="0"/>
        <v>82</v>
      </c>
      <c r="R25" s="9">
        <v>1</v>
      </c>
      <c r="S25" s="9">
        <v>165</v>
      </c>
    </row>
    <row r="26" spans="2:10" ht="27" thickBot="1">
      <c r="B26" s="11"/>
      <c r="C26" s="12" t="s">
        <v>622</v>
      </c>
      <c r="D26" s="23" t="s">
        <v>9</v>
      </c>
      <c r="E26" s="24" t="s">
        <v>9</v>
      </c>
      <c r="F26" s="24" t="s">
        <v>9</v>
      </c>
      <c r="G26" s="13">
        <f>SUM(Галоч!N20:N25)</f>
        <v>5</v>
      </c>
      <c r="H26" s="14">
        <f>SUM(Галоч!O20:O25)</f>
        <v>2264</v>
      </c>
      <c r="I26" s="20">
        <f>SUM(Галоч!P20:P25)</f>
        <v>1133</v>
      </c>
      <c r="J26" s="34">
        <f>SUM(Галоч!Q20:Q25)</f>
        <v>1131</v>
      </c>
    </row>
    <row r="27" spans="2:10" ht="24" customHeight="1" thickBot="1">
      <c r="B27" s="11"/>
      <c r="C27" s="54" t="s">
        <v>156</v>
      </c>
      <c r="D27" s="23" t="s">
        <v>9</v>
      </c>
      <c r="E27" s="24" t="s">
        <v>9</v>
      </c>
      <c r="F27" s="24" t="s">
        <v>9</v>
      </c>
      <c r="G27" s="13">
        <f>SUM(Галоч!N12:N26)</f>
        <v>6</v>
      </c>
      <c r="H27" s="14">
        <f>SUM(Галоч!O12:O26)</f>
        <v>3308</v>
      </c>
      <c r="I27" s="20">
        <f>SUM(Галоч!P12:P26)</f>
        <v>2177</v>
      </c>
      <c r="J27" s="34">
        <f>SUM(Галоч!Q12:Q26)</f>
        <v>1131</v>
      </c>
    </row>
    <row r="31" spans="3:6" ht="12.75">
      <c r="C31" s="132" t="s">
        <v>779</v>
      </c>
      <c r="D31" s="132"/>
      <c r="E31" s="132"/>
      <c r="F31" s="132"/>
    </row>
  </sheetData>
  <sheetProtection/>
  <mergeCells count="10">
    <mergeCell ref="C31:F31"/>
    <mergeCell ref="E9:F9"/>
    <mergeCell ref="C10:I10"/>
    <mergeCell ref="C11:I11"/>
    <mergeCell ref="B13:B14"/>
    <mergeCell ref="C13:C14"/>
    <mergeCell ref="D13:D14"/>
    <mergeCell ref="E13:E14"/>
    <mergeCell ref="G13:J13"/>
    <mergeCell ref="E16:F16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Y80"/>
  <sheetViews>
    <sheetView showGridLines="0" view="pageBreakPreview" zoomScale="85" zoomScaleSheetLayoutView="85" zoomScalePageLayoutView="0" workbookViewId="0" topLeftCell="A1">
      <selection activeCell="I6" sqref="I6"/>
    </sheetView>
  </sheetViews>
  <sheetFormatPr defaultColWidth="9.00390625" defaultRowHeight="12.75" customHeight="1"/>
  <cols>
    <col min="2" max="2" width="5.625" style="0" customWidth="1"/>
    <col min="3" max="3" width="37.375" style="0" customWidth="1"/>
    <col min="4" max="4" width="10.625" style="0" customWidth="1"/>
    <col min="5" max="5" width="15.00390625" style="0" customWidth="1"/>
    <col min="6" max="6" width="13.00390625" style="0" customWidth="1"/>
    <col min="7" max="7" width="9.50390625" style="0" customWidth="1"/>
    <col min="8" max="8" width="11.00390625" style="0" customWidth="1"/>
    <col min="9" max="9" width="14.50390625" style="0" customWidth="1"/>
    <col min="10" max="10" width="11.625" style="0" customWidth="1"/>
    <col min="11" max="19" width="9.125" style="0" hidden="1" customWidth="1"/>
    <col min="24" max="24" width="11.625" style="0" customWidth="1"/>
  </cols>
  <sheetData>
    <row r="6" ht="12.75">
      <c r="I6" t="s">
        <v>851</v>
      </c>
    </row>
    <row r="7" ht="12.75">
      <c r="I7" t="s">
        <v>770</v>
      </c>
    </row>
    <row r="8" ht="12.75">
      <c r="I8" t="s">
        <v>771</v>
      </c>
    </row>
    <row r="9" spans="3:9" ht="15">
      <c r="C9" s="138" t="s">
        <v>150</v>
      </c>
      <c r="D9" s="138"/>
      <c r="E9" s="138"/>
      <c r="F9" s="138"/>
      <c r="G9" s="138"/>
      <c r="H9" s="138"/>
      <c r="I9" s="138"/>
    </row>
    <row r="10" spans="3:9" ht="15">
      <c r="C10" s="138" t="s">
        <v>151</v>
      </c>
      <c r="D10" s="138"/>
      <c r="E10" s="138"/>
      <c r="F10" s="138"/>
      <c r="G10" s="138"/>
      <c r="H10" s="138"/>
      <c r="I10" s="138"/>
    </row>
    <row r="11" spans="3:9" ht="15">
      <c r="C11" s="138" t="s">
        <v>152</v>
      </c>
      <c r="D11" s="138"/>
      <c r="E11" s="138"/>
      <c r="F11" s="138"/>
      <c r="G11" s="138"/>
      <c r="H11" s="138"/>
      <c r="I11" s="138"/>
    </row>
    <row r="12" ht="13.5" thickBot="1">
      <c r="B12" s="15"/>
    </row>
    <row r="13" spans="2:20" ht="12.75">
      <c r="B13" s="139" t="s">
        <v>0</v>
      </c>
      <c r="C13" s="141" t="s">
        <v>3</v>
      </c>
      <c r="D13" s="141" t="s">
        <v>10</v>
      </c>
      <c r="E13" s="141" t="s">
        <v>4</v>
      </c>
      <c r="F13" s="41" t="s">
        <v>1</v>
      </c>
      <c r="G13" s="148" t="s">
        <v>149</v>
      </c>
      <c r="H13" s="149"/>
      <c r="I13" s="149"/>
      <c r="J13" s="150"/>
      <c r="T13" s="1"/>
    </row>
    <row r="14" spans="2:10" ht="103.5" thickBot="1">
      <c r="B14" s="140"/>
      <c r="C14" s="142"/>
      <c r="D14" s="142"/>
      <c r="E14" s="142"/>
      <c r="F14" s="16" t="s">
        <v>5</v>
      </c>
      <c r="G14" s="17" t="s">
        <v>2</v>
      </c>
      <c r="H14" s="22" t="s">
        <v>162</v>
      </c>
      <c r="I14" s="21" t="s">
        <v>163</v>
      </c>
      <c r="J14" s="30" t="s">
        <v>164</v>
      </c>
    </row>
    <row r="15" spans="2:10" ht="13.5" thickBot="1">
      <c r="B15" s="2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18">
        <v>8</v>
      </c>
      <c r="J15" s="31">
        <v>9</v>
      </c>
    </row>
    <row r="16" spans="2:10" ht="15" thickBot="1">
      <c r="B16" s="134" t="s">
        <v>153</v>
      </c>
      <c r="C16" s="157"/>
      <c r="D16" s="6"/>
      <c r="E16" s="6"/>
      <c r="F16" s="6"/>
      <c r="G16" s="6"/>
      <c r="H16" s="6"/>
      <c r="I16" s="6"/>
      <c r="J16" s="6"/>
    </row>
    <row r="17" spans="2:19" ht="52.5">
      <c r="B17" s="7">
        <v>1</v>
      </c>
      <c r="C17" s="26" t="s">
        <v>165</v>
      </c>
      <c r="D17" s="28" t="s">
        <v>14</v>
      </c>
      <c r="E17" s="27" t="s">
        <v>166</v>
      </c>
      <c r="F17" s="26" t="s">
        <v>167</v>
      </c>
      <c r="G17" s="9">
        <v>1</v>
      </c>
      <c r="H17" s="10">
        <v>2962.8500000000004</v>
      </c>
      <c r="I17" s="19">
        <v>2962.85</v>
      </c>
      <c r="J17" s="42">
        <v>0</v>
      </c>
      <c r="K17" s="29">
        <v>1</v>
      </c>
      <c r="L17" s="10" t="e">
        <f>#REF!</f>
        <v>#REF!</v>
      </c>
      <c r="M17" s="9" t="e">
        <f>#REF!</f>
        <v>#REF!</v>
      </c>
      <c r="N17" s="8">
        <f aca="true" t="shared" si="0" ref="N17:Q30">G17</f>
        <v>1</v>
      </c>
      <c r="O17" s="9">
        <f t="shared" si="0"/>
        <v>2962.8500000000004</v>
      </c>
      <c r="P17" s="9">
        <f t="shared" si="0"/>
        <v>2962.85</v>
      </c>
      <c r="Q17" s="9">
        <f t="shared" si="0"/>
        <v>0</v>
      </c>
      <c r="R17" s="9">
        <v>1</v>
      </c>
      <c r="S17" s="9">
        <v>2962.8500000000004</v>
      </c>
    </row>
    <row r="18" spans="2:19" ht="26.25">
      <c r="B18" s="7">
        <v>2</v>
      </c>
      <c r="C18" s="26" t="s">
        <v>168</v>
      </c>
      <c r="D18" s="28" t="s">
        <v>14</v>
      </c>
      <c r="E18" s="27" t="s">
        <v>169</v>
      </c>
      <c r="F18" s="26" t="s">
        <v>170</v>
      </c>
      <c r="G18" s="9">
        <v>1</v>
      </c>
      <c r="H18" s="10">
        <v>14124</v>
      </c>
      <c r="I18" s="19">
        <v>1059.3</v>
      </c>
      <c r="J18" s="33">
        <v>13064.7</v>
      </c>
      <c r="K18" s="29">
        <v>1</v>
      </c>
      <c r="L18" s="10" t="e">
        <f>#REF!</f>
        <v>#REF!</v>
      </c>
      <c r="M18" s="9" t="e">
        <f>#REF!</f>
        <v>#REF!</v>
      </c>
      <c r="N18" s="8">
        <f t="shared" si="0"/>
        <v>1</v>
      </c>
      <c r="O18" s="9">
        <f t="shared" si="0"/>
        <v>14124</v>
      </c>
      <c r="P18" s="9">
        <f t="shared" si="0"/>
        <v>1059.3</v>
      </c>
      <c r="Q18" s="9">
        <f t="shared" si="0"/>
        <v>13064.7</v>
      </c>
      <c r="R18" s="9">
        <v>1</v>
      </c>
      <c r="S18" s="9">
        <v>14124</v>
      </c>
    </row>
    <row r="19" spans="2:19" ht="66">
      <c r="B19" s="7">
        <v>3</v>
      </c>
      <c r="C19" s="26" t="s">
        <v>171</v>
      </c>
      <c r="D19" s="28" t="s">
        <v>14</v>
      </c>
      <c r="E19" s="27" t="s">
        <v>169</v>
      </c>
      <c r="F19" s="26" t="s">
        <v>172</v>
      </c>
      <c r="G19" s="9">
        <v>1</v>
      </c>
      <c r="H19" s="10">
        <v>87892</v>
      </c>
      <c r="I19" s="19">
        <v>6591.87</v>
      </c>
      <c r="J19" s="33">
        <v>81300.13</v>
      </c>
      <c r="K19" s="29">
        <v>1</v>
      </c>
      <c r="L19" s="10" t="e">
        <f>#REF!</f>
        <v>#REF!</v>
      </c>
      <c r="M19" s="9" t="e">
        <f>#REF!</f>
        <v>#REF!</v>
      </c>
      <c r="N19" s="8">
        <f t="shared" si="0"/>
        <v>1</v>
      </c>
      <c r="O19" s="9">
        <f t="shared" si="0"/>
        <v>87892</v>
      </c>
      <c r="P19" s="9">
        <f t="shared" si="0"/>
        <v>6591.87</v>
      </c>
      <c r="Q19" s="9">
        <f t="shared" si="0"/>
        <v>81300.13</v>
      </c>
      <c r="R19" s="9">
        <v>1</v>
      </c>
      <c r="S19" s="9">
        <v>87892</v>
      </c>
    </row>
    <row r="20" spans="2:19" ht="39">
      <c r="B20" s="7">
        <v>4</v>
      </c>
      <c r="C20" s="26" t="s">
        <v>173</v>
      </c>
      <c r="D20" s="28" t="s">
        <v>14</v>
      </c>
      <c r="E20" s="27" t="s">
        <v>12</v>
      </c>
      <c r="F20" s="26" t="s">
        <v>174</v>
      </c>
      <c r="G20" s="9">
        <v>1</v>
      </c>
      <c r="H20" s="10">
        <v>3800</v>
      </c>
      <c r="I20" s="19">
        <v>2470.19</v>
      </c>
      <c r="J20" s="33">
        <v>1329.8100000000002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3800</v>
      </c>
      <c r="P20" s="9">
        <f t="shared" si="0"/>
        <v>2470.19</v>
      </c>
      <c r="Q20" s="9">
        <f t="shared" si="0"/>
        <v>1329.8100000000002</v>
      </c>
      <c r="R20" s="9">
        <v>1</v>
      </c>
      <c r="S20" s="9">
        <v>3800</v>
      </c>
    </row>
    <row r="21" spans="2:19" ht="26.25">
      <c r="B21" s="7">
        <v>5</v>
      </c>
      <c r="C21" s="26" t="s">
        <v>175</v>
      </c>
      <c r="D21" s="28" t="s">
        <v>14</v>
      </c>
      <c r="E21" s="27" t="s">
        <v>176</v>
      </c>
      <c r="F21" s="26" t="s">
        <v>177</v>
      </c>
      <c r="G21" s="9">
        <v>1</v>
      </c>
      <c r="H21" s="10">
        <v>6960</v>
      </c>
      <c r="I21" s="19">
        <v>4466</v>
      </c>
      <c r="J21" s="33">
        <v>2494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6960</v>
      </c>
      <c r="P21" s="9">
        <f t="shared" si="0"/>
        <v>4466</v>
      </c>
      <c r="Q21" s="9">
        <f t="shared" si="0"/>
        <v>2494</v>
      </c>
      <c r="R21" s="9">
        <v>1</v>
      </c>
      <c r="S21" s="9">
        <v>6960</v>
      </c>
    </row>
    <row r="22" spans="2:19" ht="26.25">
      <c r="B22" s="7">
        <v>6</v>
      </c>
      <c r="C22" s="26" t="s">
        <v>15</v>
      </c>
      <c r="D22" s="28" t="s">
        <v>14</v>
      </c>
      <c r="E22" s="27" t="s">
        <v>16</v>
      </c>
      <c r="F22" s="26" t="s">
        <v>178</v>
      </c>
      <c r="G22" s="9">
        <v>1</v>
      </c>
      <c r="H22" s="10">
        <v>50534.5</v>
      </c>
      <c r="I22" s="19">
        <v>15581.45</v>
      </c>
      <c r="J22" s="33">
        <v>34953.05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50534.5</v>
      </c>
      <c r="P22" s="9">
        <f t="shared" si="0"/>
        <v>15581.45</v>
      </c>
      <c r="Q22" s="9">
        <f t="shared" si="0"/>
        <v>34953.05</v>
      </c>
      <c r="R22" s="9">
        <v>1</v>
      </c>
      <c r="S22" s="9">
        <v>50534.5</v>
      </c>
    </row>
    <row r="23" spans="2:19" ht="26.25">
      <c r="B23" s="7">
        <v>7</v>
      </c>
      <c r="C23" s="26" t="s">
        <v>18</v>
      </c>
      <c r="D23" s="28" t="s">
        <v>14</v>
      </c>
      <c r="E23" s="27" t="s">
        <v>16</v>
      </c>
      <c r="F23" s="26" t="s">
        <v>179</v>
      </c>
      <c r="G23" s="9">
        <v>1</v>
      </c>
      <c r="H23" s="10">
        <v>20938.9</v>
      </c>
      <c r="I23" s="19">
        <v>6456.14</v>
      </c>
      <c r="J23" s="33">
        <v>14482.76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20938.9</v>
      </c>
      <c r="P23" s="9">
        <f t="shared" si="0"/>
        <v>6456.14</v>
      </c>
      <c r="Q23" s="9">
        <f t="shared" si="0"/>
        <v>14482.76</v>
      </c>
      <c r="R23" s="9">
        <v>1</v>
      </c>
      <c r="S23" s="9">
        <v>20938.9</v>
      </c>
    </row>
    <row r="24" spans="2:19" ht="26.25">
      <c r="B24" s="7">
        <v>8</v>
      </c>
      <c r="C24" s="26" t="s">
        <v>22</v>
      </c>
      <c r="D24" s="28" t="s">
        <v>14</v>
      </c>
      <c r="E24" s="27" t="s">
        <v>16</v>
      </c>
      <c r="F24" s="26" t="s">
        <v>180</v>
      </c>
      <c r="G24" s="9">
        <v>1</v>
      </c>
      <c r="H24" s="10">
        <v>6181.88</v>
      </c>
      <c r="I24" s="19">
        <v>1906.2</v>
      </c>
      <c r="J24" s="33">
        <v>4275.68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6181.88</v>
      </c>
      <c r="P24" s="9">
        <f t="shared" si="0"/>
        <v>1906.2</v>
      </c>
      <c r="Q24" s="9">
        <f t="shared" si="0"/>
        <v>4275.68</v>
      </c>
      <c r="R24" s="9">
        <v>1</v>
      </c>
      <c r="S24" s="9">
        <v>6181.88</v>
      </c>
    </row>
    <row r="25" spans="2:19" ht="39">
      <c r="B25" s="7">
        <v>9</v>
      </c>
      <c r="C25" s="26" t="s">
        <v>181</v>
      </c>
      <c r="D25" s="28" t="s">
        <v>14</v>
      </c>
      <c r="E25" s="27" t="s">
        <v>182</v>
      </c>
      <c r="F25" s="26" t="s">
        <v>183</v>
      </c>
      <c r="G25" s="9">
        <v>1</v>
      </c>
      <c r="H25" s="10">
        <v>9225</v>
      </c>
      <c r="I25" s="19">
        <v>1306.96</v>
      </c>
      <c r="J25" s="33">
        <v>7918.04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9225</v>
      </c>
      <c r="P25" s="9">
        <f t="shared" si="0"/>
        <v>1306.96</v>
      </c>
      <c r="Q25" s="9">
        <f t="shared" si="0"/>
        <v>7918.04</v>
      </c>
      <c r="R25" s="9">
        <v>1</v>
      </c>
      <c r="S25" s="9">
        <v>9225</v>
      </c>
    </row>
    <row r="26" spans="2:19" ht="39">
      <c r="B26" s="7">
        <v>10</v>
      </c>
      <c r="C26" s="26" t="s">
        <v>184</v>
      </c>
      <c r="D26" s="28" t="s">
        <v>14</v>
      </c>
      <c r="E26" s="27" t="s">
        <v>182</v>
      </c>
      <c r="F26" s="26" t="s">
        <v>185</v>
      </c>
      <c r="G26" s="9">
        <v>1</v>
      </c>
      <c r="H26" s="10">
        <v>14950</v>
      </c>
      <c r="I26" s="19">
        <v>2117.86</v>
      </c>
      <c r="J26" s="33">
        <v>12832.140000000001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14950</v>
      </c>
      <c r="P26" s="9">
        <f t="shared" si="0"/>
        <v>2117.86</v>
      </c>
      <c r="Q26" s="9">
        <f t="shared" si="0"/>
        <v>12832.140000000001</v>
      </c>
      <c r="R26" s="9">
        <v>1</v>
      </c>
      <c r="S26" s="9">
        <v>14950</v>
      </c>
    </row>
    <row r="27" spans="2:19" ht="26.25">
      <c r="B27" s="7">
        <v>11</v>
      </c>
      <c r="C27" s="26" t="s">
        <v>186</v>
      </c>
      <c r="D27" s="28" t="s">
        <v>14</v>
      </c>
      <c r="E27" s="27" t="s">
        <v>187</v>
      </c>
      <c r="F27" s="26" t="s">
        <v>188</v>
      </c>
      <c r="G27" s="9">
        <v>1</v>
      </c>
      <c r="H27" s="10">
        <v>2750</v>
      </c>
      <c r="I27" s="19">
        <v>2567.94</v>
      </c>
      <c r="J27" s="33">
        <v>182.06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0"/>
        <v>2750</v>
      </c>
      <c r="P27" s="9">
        <f t="shared" si="0"/>
        <v>2567.94</v>
      </c>
      <c r="Q27" s="9">
        <f t="shared" si="0"/>
        <v>182.06</v>
      </c>
      <c r="R27" s="9">
        <v>1</v>
      </c>
      <c r="S27" s="9">
        <v>2750</v>
      </c>
    </row>
    <row r="28" spans="2:19" ht="26.25">
      <c r="B28" s="7">
        <v>12</v>
      </c>
      <c r="C28" s="26" t="s">
        <v>189</v>
      </c>
      <c r="D28" s="28" t="s">
        <v>14</v>
      </c>
      <c r="E28" s="27" t="s">
        <v>190</v>
      </c>
      <c r="F28" s="26" t="s">
        <v>191</v>
      </c>
      <c r="G28" s="9">
        <v>1</v>
      </c>
      <c r="H28" s="10">
        <v>5350</v>
      </c>
      <c r="I28" s="19">
        <v>5350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5350</v>
      </c>
      <c r="P28" s="9">
        <f t="shared" si="0"/>
        <v>5350</v>
      </c>
      <c r="Q28" s="9">
        <f t="shared" si="0"/>
        <v>0</v>
      </c>
      <c r="R28" s="9">
        <v>1</v>
      </c>
      <c r="S28" s="9">
        <v>5350</v>
      </c>
    </row>
    <row r="29" spans="2:19" ht="26.25">
      <c r="B29" s="7">
        <v>13</v>
      </c>
      <c r="C29" s="26" t="s">
        <v>192</v>
      </c>
      <c r="D29" s="28" t="s">
        <v>14</v>
      </c>
      <c r="E29" s="27" t="s">
        <v>190</v>
      </c>
      <c r="F29" s="26" t="s">
        <v>193</v>
      </c>
      <c r="G29" s="9">
        <v>1</v>
      </c>
      <c r="H29" s="10">
        <v>712</v>
      </c>
      <c r="I29" s="19">
        <v>712</v>
      </c>
      <c r="J29" s="33">
        <v>0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712</v>
      </c>
      <c r="P29" s="9">
        <f t="shared" si="0"/>
        <v>712</v>
      </c>
      <c r="Q29" s="9">
        <f t="shared" si="0"/>
        <v>0</v>
      </c>
      <c r="R29" s="9">
        <v>1</v>
      </c>
      <c r="S29" s="9">
        <v>712</v>
      </c>
    </row>
    <row r="30" spans="2:19" ht="27" thickBot="1">
      <c r="B30" s="7">
        <v>14</v>
      </c>
      <c r="C30" s="26" t="s">
        <v>194</v>
      </c>
      <c r="D30" s="28" t="s">
        <v>14</v>
      </c>
      <c r="E30" s="27" t="s">
        <v>190</v>
      </c>
      <c r="F30" s="26" t="s">
        <v>195</v>
      </c>
      <c r="G30" s="9">
        <v>1</v>
      </c>
      <c r="H30" s="10">
        <v>170</v>
      </c>
      <c r="I30" s="19">
        <v>170</v>
      </c>
      <c r="J30" s="33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170</v>
      </c>
      <c r="P30" s="9">
        <f t="shared" si="0"/>
        <v>170</v>
      </c>
      <c r="Q30" s="9">
        <f t="shared" si="0"/>
        <v>0</v>
      </c>
      <c r="R30" s="9">
        <v>1</v>
      </c>
      <c r="S30" s="9">
        <v>170</v>
      </c>
    </row>
    <row r="31" spans="2:10" ht="27" thickBot="1">
      <c r="B31" s="11"/>
      <c r="C31" s="12" t="s">
        <v>197</v>
      </c>
      <c r="D31" s="23" t="s">
        <v>9</v>
      </c>
      <c r="E31" s="24" t="s">
        <v>9</v>
      </c>
      <c r="F31" s="24" t="s">
        <v>9</v>
      </c>
      <c r="G31" s="13">
        <f>SUM(G17:G30)</f>
        <v>14</v>
      </c>
      <c r="H31" s="13">
        <f>SUM(H17:H30)</f>
        <v>226551.13</v>
      </c>
      <c r="I31" s="13">
        <f>SUM(I17:I30)</f>
        <v>53718.76</v>
      </c>
      <c r="J31" s="13">
        <f>SUM(J17:J30)</f>
        <v>172832.37000000002</v>
      </c>
    </row>
    <row r="32" spans="2:10" ht="15" thickBot="1">
      <c r="B32" s="134" t="s">
        <v>198</v>
      </c>
      <c r="C32" s="157"/>
      <c r="D32" s="6"/>
      <c r="E32" s="6"/>
      <c r="F32" s="6"/>
      <c r="G32" s="6"/>
      <c r="H32" s="6"/>
      <c r="I32" s="6"/>
      <c r="J32" s="32"/>
    </row>
    <row r="33" spans="2:19" ht="39.75" thickBot="1">
      <c r="B33" s="7">
        <v>15</v>
      </c>
      <c r="C33" s="26" t="s">
        <v>199</v>
      </c>
      <c r="D33" s="28" t="s">
        <v>14</v>
      </c>
      <c r="E33" s="27" t="s">
        <v>166</v>
      </c>
      <c r="F33" s="26" t="s">
        <v>200</v>
      </c>
      <c r="G33" s="9">
        <v>1</v>
      </c>
      <c r="H33" s="10">
        <v>27031</v>
      </c>
      <c r="I33" s="19">
        <v>27031</v>
      </c>
      <c r="J33" s="33">
        <v>0</v>
      </c>
      <c r="K33" s="29">
        <v>1</v>
      </c>
      <c r="L33" s="10" t="e">
        <f>#REF!</f>
        <v>#REF!</v>
      </c>
      <c r="M33" s="9" t="e">
        <f>#REF!</f>
        <v>#REF!</v>
      </c>
      <c r="N33" s="8">
        <f>G33</f>
        <v>1</v>
      </c>
      <c r="O33" s="9">
        <f>H33</f>
        <v>27031</v>
      </c>
      <c r="P33" s="9">
        <f>I33</f>
        <v>27031</v>
      </c>
      <c r="Q33" s="9">
        <f>J33</f>
        <v>0</v>
      </c>
      <c r="R33" s="9">
        <v>1</v>
      </c>
      <c r="S33" s="9">
        <v>27031</v>
      </c>
    </row>
    <row r="34" spans="2:10" ht="27" thickBot="1">
      <c r="B34" s="11"/>
      <c r="C34" s="12" t="s">
        <v>201</v>
      </c>
      <c r="D34" s="23" t="s">
        <v>9</v>
      </c>
      <c r="E34" s="24" t="s">
        <v>9</v>
      </c>
      <c r="F34" s="24" t="s">
        <v>9</v>
      </c>
      <c r="G34" s="13">
        <f>SUM(Часлівці!N32:N33)</f>
        <v>1</v>
      </c>
      <c r="H34" s="14">
        <f>SUM(Часлівці!O32:O33)</f>
        <v>27031</v>
      </c>
      <c r="I34" s="20">
        <f>SUM(Часлівці!P32:P33)</f>
        <v>27031</v>
      </c>
      <c r="J34" s="34">
        <f>SUM(Часлівці!Q32:Q33)</f>
        <v>0</v>
      </c>
    </row>
    <row r="35" spans="2:10" ht="15" thickBot="1">
      <c r="B35" s="134" t="s">
        <v>202</v>
      </c>
      <c r="C35" s="157"/>
      <c r="D35" s="6"/>
      <c r="E35" s="6"/>
      <c r="F35" s="6"/>
      <c r="G35" s="6"/>
      <c r="H35" s="6"/>
      <c r="I35" s="6"/>
      <c r="J35" s="32"/>
    </row>
    <row r="36" spans="2:19" ht="26.25">
      <c r="B36" s="7">
        <v>16</v>
      </c>
      <c r="C36" s="26" t="s">
        <v>203</v>
      </c>
      <c r="D36" s="28" t="s">
        <v>14</v>
      </c>
      <c r="E36" s="27" t="s">
        <v>190</v>
      </c>
      <c r="F36" s="26" t="s">
        <v>204</v>
      </c>
      <c r="G36" s="9">
        <v>1</v>
      </c>
      <c r="H36" s="10">
        <v>106</v>
      </c>
      <c r="I36" s="19">
        <v>106</v>
      </c>
      <c r="J36" s="33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aca="true" t="shared" si="1" ref="N36:Q40">G36</f>
        <v>1</v>
      </c>
      <c r="O36" s="9">
        <f t="shared" si="1"/>
        <v>106</v>
      </c>
      <c r="P36" s="9">
        <f t="shared" si="1"/>
        <v>106</v>
      </c>
      <c r="Q36" s="9">
        <f t="shared" si="1"/>
        <v>0</v>
      </c>
      <c r="R36" s="9">
        <v>1</v>
      </c>
      <c r="S36" s="9">
        <v>106</v>
      </c>
    </row>
    <row r="37" spans="2:19" ht="26.25">
      <c r="B37" s="7">
        <v>17</v>
      </c>
      <c r="C37" s="26" t="s">
        <v>205</v>
      </c>
      <c r="D37" s="28" t="s">
        <v>14</v>
      </c>
      <c r="E37" s="27" t="s">
        <v>190</v>
      </c>
      <c r="F37" s="26" t="s">
        <v>206</v>
      </c>
      <c r="G37" s="9">
        <v>1</v>
      </c>
      <c r="H37" s="10">
        <v>80</v>
      </c>
      <c r="I37" s="19">
        <v>80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1"/>
        <v>1</v>
      </c>
      <c r="O37" s="9">
        <f t="shared" si="1"/>
        <v>80</v>
      </c>
      <c r="P37" s="9">
        <f t="shared" si="1"/>
        <v>80</v>
      </c>
      <c r="Q37" s="9">
        <f t="shared" si="1"/>
        <v>0</v>
      </c>
      <c r="R37" s="9">
        <v>1</v>
      </c>
      <c r="S37" s="9">
        <v>80</v>
      </c>
    </row>
    <row r="38" spans="2:19" ht="26.25">
      <c r="B38" s="7">
        <v>18</v>
      </c>
      <c r="C38" s="26" t="s">
        <v>207</v>
      </c>
      <c r="D38" s="28" t="s">
        <v>14</v>
      </c>
      <c r="E38" s="27" t="s">
        <v>190</v>
      </c>
      <c r="F38" s="26" t="s">
        <v>208</v>
      </c>
      <c r="G38" s="9">
        <v>1</v>
      </c>
      <c r="H38" s="10">
        <v>188</v>
      </c>
      <c r="I38" s="19">
        <v>188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1"/>
        <v>1</v>
      </c>
      <c r="O38" s="9">
        <f t="shared" si="1"/>
        <v>188</v>
      </c>
      <c r="P38" s="9">
        <f t="shared" si="1"/>
        <v>188</v>
      </c>
      <c r="Q38" s="9">
        <f t="shared" si="1"/>
        <v>0</v>
      </c>
      <c r="R38" s="9">
        <v>1</v>
      </c>
      <c r="S38" s="9">
        <v>188</v>
      </c>
    </row>
    <row r="39" spans="2:19" ht="26.25">
      <c r="B39" s="7">
        <v>19</v>
      </c>
      <c r="C39" s="26" t="s">
        <v>209</v>
      </c>
      <c r="D39" s="28" t="s">
        <v>14</v>
      </c>
      <c r="E39" s="27" t="s">
        <v>190</v>
      </c>
      <c r="F39" s="26" t="s">
        <v>210</v>
      </c>
      <c r="G39" s="9">
        <v>1</v>
      </c>
      <c r="H39" s="10">
        <v>124</v>
      </c>
      <c r="I39" s="19">
        <v>124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1</v>
      </c>
      <c r="O39" s="9">
        <f t="shared" si="1"/>
        <v>124</v>
      </c>
      <c r="P39" s="9">
        <f t="shared" si="1"/>
        <v>124</v>
      </c>
      <c r="Q39" s="9">
        <f t="shared" si="1"/>
        <v>0</v>
      </c>
      <c r="R39" s="9">
        <v>1</v>
      </c>
      <c r="S39" s="9">
        <v>124</v>
      </c>
    </row>
    <row r="40" spans="2:19" ht="27" thickBot="1">
      <c r="B40" s="7">
        <v>20</v>
      </c>
      <c r="C40" s="26" t="s">
        <v>211</v>
      </c>
      <c r="D40" s="28" t="s">
        <v>14</v>
      </c>
      <c r="E40" s="27" t="s">
        <v>190</v>
      </c>
      <c r="F40" s="26" t="s">
        <v>212</v>
      </c>
      <c r="G40" s="9">
        <v>1</v>
      </c>
      <c r="H40" s="10">
        <v>68</v>
      </c>
      <c r="I40" s="19">
        <v>68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1</v>
      </c>
      <c r="O40" s="9">
        <f t="shared" si="1"/>
        <v>68</v>
      </c>
      <c r="P40" s="9">
        <f t="shared" si="1"/>
        <v>68</v>
      </c>
      <c r="Q40" s="9">
        <f t="shared" si="1"/>
        <v>0</v>
      </c>
      <c r="R40" s="9">
        <v>1</v>
      </c>
      <c r="S40" s="9">
        <v>68</v>
      </c>
    </row>
    <row r="41" spans="2:10" ht="27" thickBot="1">
      <c r="B41" s="11"/>
      <c r="C41" s="12" t="s">
        <v>213</v>
      </c>
      <c r="D41" s="23" t="s">
        <v>9</v>
      </c>
      <c r="E41" s="24" t="s">
        <v>9</v>
      </c>
      <c r="F41" s="24" t="s">
        <v>9</v>
      </c>
      <c r="G41" s="13">
        <f>SUM(G36:G40)</f>
        <v>5</v>
      </c>
      <c r="H41" s="13">
        <f>SUM(H36:H40)</f>
        <v>566</v>
      </c>
      <c r="I41" s="13">
        <f>SUM(I36:I40)</f>
        <v>566</v>
      </c>
      <c r="J41" s="13">
        <f>SUM(J36:J40)</f>
        <v>0</v>
      </c>
    </row>
    <row r="42" spans="2:10" ht="15" thickBot="1">
      <c r="B42" s="134" t="s">
        <v>154</v>
      </c>
      <c r="C42" s="157"/>
      <c r="D42" s="6"/>
      <c r="E42" s="6"/>
      <c r="F42" s="6"/>
      <c r="G42" s="6"/>
      <c r="H42" s="6"/>
      <c r="I42" s="6"/>
      <c r="J42" s="32"/>
    </row>
    <row r="43" spans="2:19" ht="52.5">
      <c r="B43" s="7">
        <v>21</v>
      </c>
      <c r="C43" s="26" t="s">
        <v>214</v>
      </c>
      <c r="D43" s="28" t="s">
        <v>14</v>
      </c>
      <c r="E43" s="27" t="s">
        <v>62</v>
      </c>
      <c r="F43" s="26" t="s">
        <v>215</v>
      </c>
      <c r="G43" s="9">
        <v>1</v>
      </c>
      <c r="H43" s="10">
        <v>1235</v>
      </c>
      <c r="I43" s="19">
        <v>617.5</v>
      </c>
      <c r="J43" s="33">
        <v>617.5</v>
      </c>
      <c r="K43" s="29">
        <v>1</v>
      </c>
      <c r="L43" s="10" t="e">
        <f>#REF!</f>
        <v>#REF!</v>
      </c>
      <c r="M43" s="9" t="e">
        <f>#REF!</f>
        <v>#REF!</v>
      </c>
      <c r="N43" s="8">
        <f aca="true" t="shared" si="2" ref="N43:Q51">G43</f>
        <v>1</v>
      </c>
      <c r="O43" s="9">
        <f t="shared" si="2"/>
        <v>1235</v>
      </c>
      <c r="P43" s="9">
        <f t="shared" si="2"/>
        <v>617.5</v>
      </c>
      <c r="Q43" s="9">
        <f t="shared" si="2"/>
        <v>617.5</v>
      </c>
      <c r="R43" s="9">
        <v>1</v>
      </c>
      <c r="S43" s="9">
        <v>1235</v>
      </c>
    </row>
    <row r="44" spans="2:19" ht="26.25">
      <c r="B44" s="7">
        <v>22</v>
      </c>
      <c r="C44" s="26" t="s">
        <v>64</v>
      </c>
      <c r="D44" s="28" t="s">
        <v>14</v>
      </c>
      <c r="E44" s="27" t="s">
        <v>65</v>
      </c>
      <c r="F44" s="26" t="s">
        <v>66</v>
      </c>
      <c r="G44" s="9">
        <v>1</v>
      </c>
      <c r="H44" s="10">
        <v>2458</v>
      </c>
      <c r="I44" s="19">
        <v>1229</v>
      </c>
      <c r="J44" s="33">
        <v>1229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2"/>
        <v>1</v>
      </c>
      <c r="O44" s="9">
        <f t="shared" si="2"/>
        <v>2458</v>
      </c>
      <c r="P44" s="9">
        <f t="shared" si="2"/>
        <v>1229</v>
      </c>
      <c r="Q44" s="9">
        <f t="shared" si="2"/>
        <v>1229</v>
      </c>
      <c r="R44" s="9">
        <v>1</v>
      </c>
      <c r="S44" s="9">
        <v>2458</v>
      </c>
    </row>
    <row r="45" spans="2:19" ht="26.25">
      <c r="B45" s="7">
        <v>23</v>
      </c>
      <c r="C45" s="26" t="s">
        <v>216</v>
      </c>
      <c r="D45" s="28" t="s">
        <v>14</v>
      </c>
      <c r="E45" s="27" t="s">
        <v>65</v>
      </c>
      <c r="F45" s="26" t="s">
        <v>217</v>
      </c>
      <c r="G45" s="9">
        <v>1</v>
      </c>
      <c r="H45" s="10">
        <v>3283.29</v>
      </c>
      <c r="I45" s="19">
        <v>1641.65</v>
      </c>
      <c r="J45" s="33">
        <v>1641.64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2"/>
        <v>1</v>
      </c>
      <c r="O45" s="9">
        <f t="shared" si="2"/>
        <v>3283.29</v>
      </c>
      <c r="P45" s="9">
        <f t="shared" si="2"/>
        <v>1641.65</v>
      </c>
      <c r="Q45" s="9">
        <f t="shared" si="2"/>
        <v>1641.64</v>
      </c>
      <c r="R45" s="9">
        <v>1</v>
      </c>
      <c r="S45" s="9">
        <v>3283.29</v>
      </c>
    </row>
    <row r="46" spans="2:19" ht="26.25">
      <c r="B46" s="7">
        <v>24</v>
      </c>
      <c r="C46" s="26" t="s">
        <v>218</v>
      </c>
      <c r="D46" s="28" t="s">
        <v>14</v>
      </c>
      <c r="E46" s="27" t="s">
        <v>65</v>
      </c>
      <c r="F46" s="26" t="s">
        <v>219</v>
      </c>
      <c r="G46" s="9">
        <v>10.33</v>
      </c>
      <c r="H46" s="10">
        <v>3377.9100000000003</v>
      </c>
      <c r="I46" s="19">
        <v>1688.96</v>
      </c>
      <c r="J46" s="33">
        <v>1688.95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2"/>
        <v>10.33</v>
      </c>
      <c r="O46" s="9">
        <f t="shared" si="2"/>
        <v>3377.9100000000003</v>
      </c>
      <c r="P46" s="9">
        <f t="shared" si="2"/>
        <v>1688.96</v>
      </c>
      <c r="Q46" s="9">
        <f t="shared" si="2"/>
        <v>1688.95</v>
      </c>
      <c r="R46" s="9">
        <v>10.33</v>
      </c>
      <c r="S46" s="9">
        <v>3377.91</v>
      </c>
    </row>
    <row r="47" spans="2:19" ht="26.25">
      <c r="B47" s="7">
        <v>25</v>
      </c>
      <c r="C47" s="26" t="s">
        <v>220</v>
      </c>
      <c r="D47" s="28" t="s">
        <v>14</v>
      </c>
      <c r="E47" s="27" t="s">
        <v>65</v>
      </c>
      <c r="F47" s="26" t="s">
        <v>221</v>
      </c>
      <c r="G47" s="9">
        <v>1</v>
      </c>
      <c r="H47" s="10">
        <v>509.40000000000003</v>
      </c>
      <c r="I47" s="19">
        <v>254.70000000000002</v>
      </c>
      <c r="J47" s="33">
        <v>254.70000000000002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2"/>
        <v>1</v>
      </c>
      <c r="O47" s="9">
        <f t="shared" si="2"/>
        <v>509.40000000000003</v>
      </c>
      <c r="P47" s="9">
        <f t="shared" si="2"/>
        <v>254.70000000000002</v>
      </c>
      <c r="Q47" s="9">
        <f t="shared" si="2"/>
        <v>254.70000000000002</v>
      </c>
      <c r="R47" s="9">
        <v>1</v>
      </c>
      <c r="S47" s="9">
        <v>509.40000000000003</v>
      </c>
    </row>
    <row r="48" spans="2:19" ht="26.25">
      <c r="B48" s="7">
        <v>26</v>
      </c>
      <c r="C48" s="26" t="s">
        <v>220</v>
      </c>
      <c r="D48" s="28" t="s">
        <v>14</v>
      </c>
      <c r="E48" s="27" t="s">
        <v>65</v>
      </c>
      <c r="F48" s="26" t="s">
        <v>222</v>
      </c>
      <c r="G48" s="9">
        <v>1</v>
      </c>
      <c r="H48" s="10">
        <v>509.40000000000003</v>
      </c>
      <c r="I48" s="19">
        <v>254.70000000000002</v>
      </c>
      <c r="J48" s="33">
        <v>254.70000000000002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2"/>
        <v>1</v>
      </c>
      <c r="O48" s="9">
        <f t="shared" si="2"/>
        <v>509.40000000000003</v>
      </c>
      <c r="P48" s="9">
        <f t="shared" si="2"/>
        <v>254.70000000000002</v>
      </c>
      <c r="Q48" s="9">
        <f t="shared" si="2"/>
        <v>254.70000000000002</v>
      </c>
      <c r="R48" s="9">
        <v>1</v>
      </c>
      <c r="S48" s="9">
        <v>509.40000000000003</v>
      </c>
    </row>
    <row r="49" spans="2:19" ht="26.25">
      <c r="B49" s="7">
        <v>27</v>
      </c>
      <c r="C49" s="26" t="s">
        <v>220</v>
      </c>
      <c r="D49" s="28" t="s">
        <v>14</v>
      </c>
      <c r="E49" s="27" t="s">
        <v>65</v>
      </c>
      <c r="F49" s="26" t="s">
        <v>223</v>
      </c>
      <c r="G49" s="9">
        <v>1</v>
      </c>
      <c r="H49" s="10">
        <v>509.40000000000003</v>
      </c>
      <c r="I49" s="19">
        <v>254.70000000000002</v>
      </c>
      <c r="J49" s="33">
        <v>254.70000000000002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2"/>
        <v>1</v>
      </c>
      <c r="O49" s="9">
        <f t="shared" si="2"/>
        <v>509.40000000000003</v>
      </c>
      <c r="P49" s="9">
        <f t="shared" si="2"/>
        <v>254.70000000000002</v>
      </c>
      <c r="Q49" s="9">
        <f t="shared" si="2"/>
        <v>254.70000000000002</v>
      </c>
      <c r="R49" s="9">
        <v>1</v>
      </c>
      <c r="S49" s="9">
        <v>509.40000000000003</v>
      </c>
    </row>
    <row r="50" spans="2:19" ht="39">
      <c r="B50" s="7">
        <v>28</v>
      </c>
      <c r="C50" s="26" t="s">
        <v>67</v>
      </c>
      <c r="D50" s="28" t="s">
        <v>14</v>
      </c>
      <c r="E50" s="27" t="s">
        <v>68</v>
      </c>
      <c r="F50" s="26" t="s">
        <v>224</v>
      </c>
      <c r="G50" s="9">
        <v>1</v>
      </c>
      <c r="H50" s="10">
        <v>665</v>
      </c>
      <c r="I50" s="19">
        <v>0</v>
      </c>
      <c r="J50" s="33">
        <v>665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2"/>
        <v>1</v>
      </c>
      <c r="O50" s="9">
        <f t="shared" si="2"/>
        <v>665</v>
      </c>
      <c r="P50" s="9">
        <f t="shared" si="2"/>
        <v>0</v>
      </c>
      <c r="Q50" s="9">
        <f t="shared" si="2"/>
        <v>665</v>
      </c>
      <c r="R50" s="9">
        <v>1</v>
      </c>
      <c r="S50" s="9">
        <v>665</v>
      </c>
    </row>
    <row r="51" spans="2:19" ht="53.25" thickBot="1">
      <c r="B51" s="7">
        <v>29</v>
      </c>
      <c r="C51" s="26" t="s">
        <v>225</v>
      </c>
      <c r="D51" s="28" t="s">
        <v>14</v>
      </c>
      <c r="E51" s="27" t="s">
        <v>65</v>
      </c>
      <c r="F51" s="26" t="s">
        <v>226</v>
      </c>
      <c r="G51" s="9">
        <v>4</v>
      </c>
      <c r="H51" s="10">
        <v>2199.92</v>
      </c>
      <c r="I51" s="19">
        <v>1099.96</v>
      </c>
      <c r="J51" s="33">
        <v>1099.96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2"/>
        <v>4</v>
      </c>
      <c r="O51" s="9">
        <f t="shared" si="2"/>
        <v>2199.92</v>
      </c>
      <c r="P51" s="9">
        <f t="shared" si="2"/>
        <v>1099.96</v>
      </c>
      <c r="Q51" s="9">
        <f t="shared" si="2"/>
        <v>1099.96</v>
      </c>
      <c r="R51" s="9">
        <v>4</v>
      </c>
      <c r="S51" s="9">
        <v>2199.92</v>
      </c>
    </row>
    <row r="52" spans="2:19" ht="27" thickBot="1">
      <c r="B52" s="11"/>
      <c r="C52" s="12" t="s">
        <v>227</v>
      </c>
      <c r="D52" s="23" t="s">
        <v>9</v>
      </c>
      <c r="E52" s="24" t="s">
        <v>9</v>
      </c>
      <c r="F52" s="24" t="s">
        <v>9</v>
      </c>
      <c r="G52" s="13">
        <f aca="true" t="shared" si="3" ref="G52:S52">SUM(G43:G51)</f>
        <v>21.33</v>
      </c>
      <c r="H52" s="13">
        <f t="shared" si="3"/>
        <v>14747.32</v>
      </c>
      <c r="I52" s="13">
        <f t="shared" si="3"/>
        <v>7041.17</v>
      </c>
      <c r="J52" s="13">
        <f t="shared" si="3"/>
        <v>7706.15</v>
      </c>
      <c r="K52" s="13">
        <f t="shared" si="3"/>
        <v>9</v>
      </c>
      <c r="L52" s="13" t="e">
        <f t="shared" si="3"/>
        <v>#REF!</v>
      </c>
      <c r="M52" s="13" t="e">
        <f t="shared" si="3"/>
        <v>#REF!</v>
      </c>
      <c r="N52" s="13">
        <f t="shared" si="3"/>
        <v>21.33</v>
      </c>
      <c r="O52" s="13">
        <f t="shared" si="3"/>
        <v>14747.32</v>
      </c>
      <c r="P52" s="13">
        <f t="shared" si="3"/>
        <v>7041.17</v>
      </c>
      <c r="Q52" s="13">
        <f t="shared" si="3"/>
        <v>7706.15</v>
      </c>
      <c r="R52" s="13">
        <f t="shared" si="3"/>
        <v>21.33</v>
      </c>
      <c r="S52" s="13">
        <f t="shared" si="3"/>
        <v>14747.32</v>
      </c>
    </row>
    <row r="53" spans="2:10" ht="15" thickBot="1">
      <c r="B53" s="134" t="s">
        <v>155</v>
      </c>
      <c r="C53" s="157"/>
      <c r="D53" s="6"/>
      <c r="E53" s="6"/>
      <c r="F53" s="6"/>
      <c r="G53" s="6"/>
      <c r="H53" s="6"/>
      <c r="I53" s="6"/>
      <c r="J53" s="32"/>
    </row>
    <row r="54" spans="2:25" ht="26.25">
      <c r="B54" s="7">
        <v>30</v>
      </c>
      <c r="C54" s="26" t="s">
        <v>71</v>
      </c>
      <c r="D54" s="28" t="s">
        <v>14</v>
      </c>
      <c r="E54" s="27" t="s">
        <v>72</v>
      </c>
      <c r="F54" s="26" t="s">
        <v>228</v>
      </c>
      <c r="G54" s="9">
        <v>1</v>
      </c>
      <c r="H54" s="10">
        <v>864.07</v>
      </c>
      <c r="I54" s="19">
        <v>432.04</v>
      </c>
      <c r="J54" s="33">
        <v>432.03000000000003</v>
      </c>
      <c r="K54" s="29">
        <v>1</v>
      </c>
      <c r="L54" s="10" t="e">
        <f>#REF!</f>
        <v>#REF!</v>
      </c>
      <c r="M54" s="9" t="e">
        <f>#REF!</f>
        <v>#REF!</v>
      </c>
      <c r="N54" s="8">
        <f aca="true" t="shared" si="4" ref="N54:Q75">G54</f>
        <v>1</v>
      </c>
      <c r="O54" s="9">
        <f t="shared" si="4"/>
        <v>864.07</v>
      </c>
      <c r="P54" s="9">
        <f t="shared" si="4"/>
        <v>432.04</v>
      </c>
      <c r="Q54" s="9">
        <f t="shared" si="4"/>
        <v>432.03000000000003</v>
      </c>
      <c r="R54" s="9">
        <v>1</v>
      </c>
      <c r="S54" s="9">
        <v>864.07</v>
      </c>
      <c r="U54" s="97"/>
      <c r="V54" s="97"/>
      <c r="W54" s="97"/>
      <c r="X54" s="97"/>
      <c r="Y54" s="97"/>
    </row>
    <row r="55" spans="2:19" ht="26.25">
      <c r="B55" s="7">
        <v>31</v>
      </c>
      <c r="C55" s="26" t="s">
        <v>76</v>
      </c>
      <c r="D55" s="28" t="s">
        <v>14</v>
      </c>
      <c r="E55" s="27" t="s">
        <v>72</v>
      </c>
      <c r="F55" s="26" t="s">
        <v>230</v>
      </c>
      <c r="G55" s="9">
        <v>1</v>
      </c>
      <c r="H55" s="10">
        <v>3798</v>
      </c>
      <c r="I55" s="19">
        <v>1899</v>
      </c>
      <c r="J55" s="33">
        <v>1899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4"/>
        <v>1</v>
      </c>
      <c r="O55" s="9">
        <f t="shared" si="4"/>
        <v>3798</v>
      </c>
      <c r="P55" s="9">
        <f t="shared" si="4"/>
        <v>1899</v>
      </c>
      <c r="Q55" s="9">
        <f t="shared" si="4"/>
        <v>1899</v>
      </c>
      <c r="R55" s="9">
        <v>1</v>
      </c>
      <c r="S55" s="9">
        <v>3798</v>
      </c>
    </row>
    <row r="56" spans="2:19" ht="39">
      <c r="B56" s="7">
        <v>32</v>
      </c>
      <c r="C56" s="26" t="s">
        <v>89</v>
      </c>
      <c r="D56" s="28" t="s">
        <v>14</v>
      </c>
      <c r="E56" s="27" t="s">
        <v>90</v>
      </c>
      <c r="F56" s="26" t="s">
        <v>231</v>
      </c>
      <c r="G56" s="9">
        <v>1</v>
      </c>
      <c r="H56" s="10">
        <v>880</v>
      </c>
      <c r="I56" s="19">
        <v>440</v>
      </c>
      <c r="J56" s="33">
        <v>440</v>
      </c>
      <c r="K56" s="29">
        <v>1</v>
      </c>
      <c r="L56" s="10" t="e">
        <f>#REF!</f>
        <v>#REF!</v>
      </c>
      <c r="M56" s="9" t="e">
        <f>#REF!</f>
        <v>#REF!</v>
      </c>
      <c r="N56" s="8">
        <f t="shared" si="4"/>
        <v>1</v>
      </c>
      <c r="O56" s="9">
        <f t="shared" si="4"/>
        <v>880</v>
      </c>
      <c r="P56" s="9">
        <f t="shared" si="4"/>
        <v>440</v>
      </c>
      <c r="Q56" s="9">
        <f t="shared" si="4"/>
        <v>440</v>
      </c>
      <c r="R56" s="9">
        <v>1</v>
      </c>
      <c r="S56" s="9">
        <v>880</v>
      </c>
    </row>
    <row r="57" spans="2:19" ht="39">
      <c r="B57" s="7">
        <v>33</v>
      </c>
      <c r="C57" s="26" t="s">
        <v>89</v>
      </c>
      <c r="D57" s="28" t="s">
        <v>14</v>
      </c>
      <c r="E57" s="27" t="s">
        <v>90</v>
      </c>
      <c r="F57" s="26" t="s">
        <v>232</v>
      </c>
      <c r="G57" s="9">
        <v>1</v>
      </c>
      <c r="H57" s="10">
        <v>880</v>
      </c>
      <c r="I57" s="19">
        <v>440</v>
      </c>
      <c r="J57" s="33">
        <v>440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4"/>
        <v>1</v>
      </c>
      <c r="O57" s="9">
        <f t="shared" si="4"/>
        <v>880</v>
      </c>
      <c r="P57" s="9">
        <f t="shared" si="4"/>
        <v>440</v>
      </c>
      <c r="Q57" s="9">
        <f t="shared" si="4"/>
        <v>440</v>
      </c>
      <c r="R57" s="9">
        <v>1</v>
      </c>
      <c r="S57" s="9">
        <v>880</v>
      </c>
    </row>
    <row r="58" spans="2:19" ht="39">
      <c r="B58" s="7">
        <v>34</v>
      </c>
      <c r="C58" s="26" t="s">
        <v>89</v>
      </c>
      <c r="D58" s="28" t="s">
        <v>14</v>
      </c>
      <c r="E58" s="27" t="s">
        <v>90</v>
      </c>
      <c r="F58" s="26" t="s">
        <v>233</v>
      </c>
      <c r="G58" s="9">
        <v>1</v>
      </c>
      <c r="H58" s="10">
        <v>880</v>
      </c>
      <c r="I58" s="19">
        <v>440</v>
      </c>
      <c r="J58" s="33">
        <v>440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4"/>
        <v>1</v>
      </c>
      <c r="O58" s="9">
        <f t="shared" si="4"/>
        <v>880</v>
      </c>
      <c r="P58" s="9">
        <f t="shared" si="4"/>
        <v>440</v>
      </c>
      <c r="Q58" s="9">
        <f t="shared" si="4"/>
        <v>440</v>
      </c>
      <c r="R58" s="9">
        <v>1</v>
      </c>
      <c r="S58" s="9">
        <v>880</v>
      </c>
    </row>
    <row r="59" spans="2:19" ht="39">
      <c r="B59" s="7">
        <v>35</v>
      </c>
      <c r="C59" s="26" t="s">
        <v>98</v>
      </c>
      <c r="D59" s="28" t="s">
        <v>14</v>
      </c>
      <c r="E59" s="27" t="s">
        <v>90</v>
      </c>
      <c r="F59" s="26" t="s">
        <v>234</v>
      </c>
      <c r="G59" s="9">
        <v>1</v>
      </c>
      <c r="H59" s="10">
        <v>770</v>
      </c>
      <c r="I59" s="19">
        <v>385</v>
      </c>
      <c r="J59" s="33">
        <v>385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4"/>
        <v>1</v>
      </c>
      <c r="O59" s="9">
        <f t="shared" si="4"/>
        <v>770</v>
      </c>
      <c r="P59" s="9">
        <f t="shared" si="4"/>
        <v>385</v>
      </c>
      <c r="Q59" s="9">
        <f t="shared" si="4"/>
        <v>385</v>
      </c>
      <c r="R59" s="9">
        <v>1</v>
      </c>
      <c r="S59" s="9">
        <v>770</v>
      </c>
    </row>
    <row r="60" spans="2:19" ht="39">
      <c r="B60" s="7">
        <v>36</v>
      </c>
      <c r="C60" s="26" t="s">
        <v>98</v>
      </c>
      <c r="D60" s="28" t="s">
        <v>14</v>
      </c>
      <c r="E60" s="27" t="s">
        <v>90</v>
      </c>
      <c r="F60" s="26" t="s">
        <v>235</v>
      </c>
      <c r="G60" s="9">
        <v>1</v>
      </c>
      <c r="H60" s="10">
        <v>770</v>
      </c>
      <c r="I60" s="19">
        <v>385</v>
      </c>
      <c r="J60" s="33">
        <v>385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4"/>
        <v>1</v>
      </c>
      <c r="O60" s="9">
        <f t="shared" si="4"/>
        <v>770</v>
      </c>
      <c r="P60" s="9">
        <f t="shared" si="4"/>
        <v>385</v>
      </c>
      <c r="Q60" s="9">
        <f t="shared" si="4"/>
        <v>385</v>
      </c>
      <c r="R60" s="9">
        <v>1</v>
      </c>
      <c r="S60" s="9">
        <v>770</v>
      </c>
    </row>
    <row r="61" spans="2:19" ht="39">
      <c r="B61" s="7">
        <v>37</v>
      </c>
      <c r="C61" s="26" t="s">
        <v>98</v>
      </c>
      <c r="D61" s="28" t="s">
        <v>14</v>
      </c>
      <c r="E61" s="27" t="s">
        <v>90</v>
      </c>
      <c r="F61" s="26" t="s">
        <v>236</v>
      </c>
      <c r="G61" s="9">
        <v>1</v>
      </c>
      <c r="H61" s="10">
        <v>770</v>
      </c>
      <c r="I61" s="19">
        <v>385</v>
      </c>
      <c r="J61" s="33">
        <v>385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4"/>
        <v>1</v>
      </c>
      <c r="O61" s="9">
        <f t="shared" si="4"/>
        <v>770</v>
      </c>
      <c r="P61" s="9">
        <f t="shared" si="4"/>
        <v>385</v>
      </c>
      <c r="Q61" s="9">
        <f t="shared" si="4"/>
        <v>385</v>
      </c>
      <c r="R61" s="9">
        <v>1</v>
      </c>
      <c r="S61" s="9">
        <v>770</v>
      </c>
    </row>
    <row r="62" spans="2:19" ht="26.25">
      <c r="B62" s="7">
        <v>38</v>
      </c>
      <c r="C62" s="26" t="s">
        <v>113</v>
      </c>
      <c r="D62" s="28" t="s">
        <v>14</v>
      </c>
      <c r="E62" s="27" t="s">
        <v>114</v>
      </c>
      <c r="F62" s="26" t="s">
        <v>237</v>
      </c>
      <c r="G62" s="9">
        <v>1</v>
      </c>
      <c r="H62" s="10">
        <v>395</v>
      </c>
      <c r="I62" s="19">
        <v>198</v>
      </c>
      <c r="J62" s="33">
        <v>197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4"/>
        <v>1</v>
      </c>
      <c r="O62" s="9">
        <f t="shared" si="4"/>
        <v>395</v>
      </c>
      <c r="P62" s="9">
        <f t="shared" si="4"/>
        <v>198</v>
      </c>
      <c r="Q62" s="9">
        <f t="shared" si="4"/>
        <v>197</v>
      </c>
      <c r="R62" s="9">
        <v>1</v>
      </c>
      <c r="S62" s="9">
        <v>395</v>
      </c>
    </row>
    <row r="63" spans="2:19" ht="26.25">
      <c r="B63" s="7">
        <v>39</v>
      </c>
      <c r="C63" s="26" t="s">
        <v>116</v>
      </c>
      <c r="D63" s="28" t="s">
        <v>14</v>
      </c>
      <c r="E63" s="27" t="s">
        <v>117</v>
      </c>
      <c r="F63" s="26" t="s">
        <v>238</v>
      </c>
      <c r="G63" s="9">
        <v>1</v>
      </c>
      <c r="H63" s="10">
        <v>800</v>
      </c>
      <c r="I63" s="19">
        <v>400</v>
      </c>
      <c r="J63" s="33">
        <v>400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4"/>
        <v>1</v>
      </c>
      <c r="O63" s="9">
        <f t="shared" si="4"/>
        <v>800</v>
      </c>
      <c r="P63" s="9">
        <f t="shared" si="4"/>
        <v>400</v>
      </c>
      <c r="Q63" s="9">
        <f t="shared" si="4"/>
        <v>400</v>
      </c>
      <c r="R63" s="9">
        <v>1</v>
      </c>
      <c r="S63" s="9">
        <v>800</v>
      </c>
    </row>
    <row r="64" spans="2:19" ht="26.25">
      <c r="B64" s="7">
        <v>40</v>
      </c>
      <c r="C64" s="26" t="s">
        <v>116</v>
      </c>
      <c r="D64" s="28" t="s">
        <v>14</v>
      </c>
      <c r="E64" s="27" t="s">
        <v>117</v>
      </c>
      <c r="F64" s="26" t="s">
        <v>239</v>
      </c>
      <c r="G64" s="9">
        <v>1</v>
      </c>
      <c r="H64" s="10">
        <v>800</v>
      </c>
      <c r="I64" s="19">
        <v>400</v>
      </c>
      <c r="J64" s="33">
        <v>400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4"/>
        <v>1</v>
      </c>
      <c r="O64" s="9">
        <f t="shared" si="4"/>
        <v>800</v>
      </c>
      <c r="P64" s="9">
        <f t="shared" si="4"/>
        <v>400</v>
      </c>
      <c r="Q64" s="9">
        <f t="shared" si="4"/>
        <v>400</v>
      </c>
      <c r="R64" s="9">
        <v>1</v>
      </c>
      <c r="S64" s="9">
        <v>800</v>
      </c>
    </row>
    <row r="65" spans="2:19" ht="39">
      <c r="B65" s="7">
        <v>41</v>
      </c>
      <c r="C65" s="26" t="s">
        <v>240</v>
      </c>
      <c r="D65" s="28" t="s">
        <v>14</v>
      </c>
      <c r="E65" s="27" t="s">
        <v>79</v>
      </c>
      <c r="F65" s="26" t="s">
        <v>241</v>
      </c>
      <c r="G65" s="9">
        <v>1</v>
      </c>
      <c r="H65" s="10">
        <v>1700</v>
      </c>
      <c r="I65" s="19">
        <v>850</v>
      </c>
      <c r="J65" s="33">
        <v>850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4"/>
        <v>1</v>
      </c>
      <c r="O65" s="9">
        <f t="shared" si="4"/>
        <v>1700</v>
      </c>
      <c r="P65" s="9">
        <f t="shared" si="4"/>
        <v>850</v>
      </c>
      <c r="Q65" s="9">
        <f t="shared" si="4"/>
        <v>850</v>
      </c>
      <c r="R65" s="9">
        <v>1</v>
      </c>
      <c r="S65" s="9">
        <v>1700</v>
      </c>
    </row>
    <row r="66" spans="2:19" ht="26.25">
      <c r="B66" s="7">
        <v>42</v>
      </c>
      <c r="C66" s="26" t="s">
        <v>118</v>
      </c>
      <c r="D66" s="28" t="s">
        <v>14</v>
      </c>
      <c r="E66" s="27" t="s">
        <v>119</v>
      </c>
      <c r="F66" s="26" t="s">
        <v>242</v>
      </c>
      <c r="G66" s="9">
        <v>1</v>
      </c>
      <c r="H66" s="10">
        <v>690</v>
      </c>
      <c r="I66" s="19">
        <v>345</v>
      </c>
      <c r="J66" s="33">
        <v>345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4"/>
        <v>1</v>
      </c>
      <c r="O66" s="9">
        <f t="shared" si="4"/>
        <v>690</v>
      </c>
      <c r="P66" s="9">
        <f t="shared" si="4"/>
        <v>345</v>
      </c>
      <c r="Q66" s="9">
        <f t="shared" si="4"/>
        <v>345</v>
      </c>
      <c r="R66" s="9">
        <v>1</v>
      </c>
      <c r="S66" s="9">
        <v>690</v>
      </c>
    </row>
    <row r="67" spans="2:19" ht="26.25">
      <c r="B67" s="7">
        <v>43</v>
      </c>
      <c r="C67" s="26" t="s">
        <v>118</v>
      </c>
      <c r="D67" s="28" t="s">
        <v>14</v>
      </c>
      <c r="E67" s="27" t="s">
        <v>119</v>
      </c>
      <c r="F67" s="26" t="s">
        <v>243</v>
      </c>
      <c r="G67" s="9">
        <v>1</v>
      </c>
      <c r="H67" s="10">
        <v>690</v>
      </c>
      <c r="I67" s="19">
        <v>345</v>
      </c>
      <c r="J67" s="33">
        <v>345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4"/>
        <v>1</v>
      </c>
      <c r="O67" s="9">
        <f t="shared" si="4"/>
        <v>690</v>
      </c>
      <c r="P67" s="9">
        <f t="shared" si="4"/>
        <v>345</v>
      </c>
      <c r="Q67" s="9">
        <f t="shared" si="4"/>
        <v>345</v>
      </c>
      <c r="R67" s="9">
        <v>1</v>
      </c>
      <c r="S67" s="9">
        <v>690</v>
      </c>
    </row>
    <row r="68" spans="2:19" ht="26.25">
      <c r="B68" s="7">
        <v>44</v>
      </c>
      <c r="C68" s="26" t="s">
        <v>121</v>
      </c>
      <c r="D68" s="28" t="s">
        <v>14</v>
      </c>
      <c r="E68" s="27" t="s">
        <v>119</v>
      </c>
      <c r="F68" s="26" t="s">
        <v>244</v>
      </c>
      <c r="G68" s="9">
        <v>1</v>
      </c>
      <c r="H68" s="10">
        <v>679</v>
      </c>
      <c r="I68" s="19">
        <v>340</v>
      </c>
      <c r="J68" s="33">
        <v>339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4"/>
        <v>1</v>
      </c>
      <c r="O68" s="9">
        <f t="shared" si="4"/>
        <v>679</v>
      </c>
      <c r="P68" s="9">
        <f t="shared" si="4"/>
        <v>340</v>
      </c>
      <c r="Q68" s="9">
        <f t="shared" si="4"/>
        <v>339</v>
      </c>
      <c r="R68" s="9">
        <v>1</v>
      </c>
      <c r="S68" s="9">
        <v>679</v>
      </c>
    </row>
    <row r="69" spans="2:19" ht="26.25">
      <c r="B69" s="7">
        <v>45</v>
      </c>
      <c r="C69" s="26" t="s">
        <v>121</v>
      </c>
      <c r="D69" s="28" t="s">
        <v>14</v>
      </c>
      <c r="E69" s="27" t="s">
        <v>119</v>
      </c>
      <c r="F69" s="26" t="s">
        <v>245</v>
      </c>
      <c r="G69" s="9">
        <v>1</v>
      </c>
      <c r="H69" s="10">
        <v>679</v>
      </c>
      <c r="I69" s="19">
        <v>340</v>
      </c>
      <c r="J69" s="33">
        <v>339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4"/>
        <v>1</v>
      </c>
      <c r="O69" s="9">
        <f t="shared" si="4"/>
        <v>679</v>
      </c>
      <c r="P69" s="9">
        <f t="shared" si="4"/>
        <v>340</v>
      </c>
      <c r="Q69" s="9">
        <f t="shared" si="4"/>
        <v>339</v>
      </c>
      <c r="R69" s="9">
        <v>1</v>
      </c>
      <c r="S69" s="9">
        <v>679</v>
      </c>
    </row>
    <row r="70" spans="2:19" ht="39">
      <c r="B70" s="7">
        <v>46</v>
      </c>
      <c r="C70" s="26" t="s">
        <v>123</v>
      </c>
      <c r="D70" s="28" t="s">
        <v>14</v>
      </c>
      <c r="E70" s="27" t="s">
        <v>124</v>
      </c>
      <c r="F70" s="26" t="s">
        <v>246</v>
      </c>
      <c r="G70" s="9">
        <v>1</v>
      </c>
      <c r="H70" s="10">
        <v>394</v>
      </c>
      <c r="I70" s="19">
        <v>197</v>
      </c>
      <c r="J70" s="33">
        <v>197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4"/>
        <v>1</v>
      </c>
      <c r="O70" s="9">
        <f t="shared" si="4"/>
        <v>394</v>
      </c>
      <c r="P70" s="9">
        <f t="shared" si="4"/>
        <v>197</v>
      </c>
      <c r="Q70" s="9">
        <f t="shared" si="4"/>
        <v>197</v>
      </c>
      <c r="R70" s="9">
        <v>1</v>
      </c>
      <c r="S70" s="9">
        <v>394</v>
      </c>
    </row>
    <row r="71" spans="2:19" ht="26.25">
      <c r="B71" s="7">
        <v>47</v>
      </c>
      <c r="C71" s="26" t="s">
        <v>126</v>
      </c>
      <c r="D71" s="28" t="s">
        <v>14</v>
      </c>
      <c r="E71" s="27" t="s">
        <v>127</v>
      </c>
      <c r="F71" s="26" t="s">
        <v>247</v>
      </c>
      <c r="G71" s="9">
        <v>1</v>
      </c>
      <c r="H71" s="10">
        <v>384</v>
      </c>
      <c r="I71" s="19">
        <v>192</v>
      </c>
      <c r="J71" s="33">
        <v>192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4"/>
        <v>1</v>
      </c>
      <c r="O71" s="9">
        <f t="shared" si="4"/>
        <v>384</v>
      </c>
      <c r="P71" s="9">
        <f t="shared" si="4"/>
        <v>192</v>
      </c>
      <c r="Q71" s="9">
        <f t="shared" si="4"/>
        <v>192</v>
      </c>
      <c r="R71" s="9">
        <v>1</v>
      </c>
      <c r="S71" s="9">
        <v>384</v>
      </c>
    </row>
    <row r="72" spans="2:19" ht="26.25">
      <c r="B72" s="7">
        <v>48</v>
      </c>
      <c r="C72" s="26" t="s">
        <v>248</v>
      </c>
      <c r="D72" s="28" t="s">
        <v>14</v>
      </c>
      <c r="E72" s="27" t="s">
        <v>72</v>
      </c>
      <c r="F72" s="26" t="s">
        <v>249</v>
      </c>
      <c r="G72" s="9">
        <v>1</v>
      </c>
      <c r="H72" s="10">
        <v>2500</v>
      </c>
      <c r="I72" s="19">
        <v>1250</v>
      </c>
      <c r="J72" s="33">
        <v>1250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4"/>
        <v>1</v>
      </c>
      <c r="O72" s="9">
        <f t="shared" si="4"/>
        <v>2500</v>
      </c>
      <c r="P72" s="9">
        <f t="shared" si="4"/>
        <v>1250</v>
      </c>
      <c r="Q72" s="9">
        <f t="shared" si="4"/>
        <v>1250</v>
      </c>
      <c r="R72" s="9">
        <v>1</v>
      </c>
      <c r="S72" s="9">
        <v>2500</v>
      </c>
    </row>
    <row r="73" spans="2:19" ht="26.25">
      <c r="B73" s="7">
        <v>49</v>
      </c>
      <c r="C73" s="26" t="s">
        <v>250</v>
      </c>
      <c r="D73" s="28" t="s">
        <v>14</v>
      </c>
      <c r="E73" s="27" t="s">
        <v>251</v>
      </c>
      <c r="F73" s="26" t="s">
        <v>252</v>
      </c>
      <c r="G73" s="9">
        <v>1</v>
      </c>
      <c r="H73" s="10">
        <v>495</v>
      </c>
      <c r="I73" s="19">
        <v>247.5</v>
      </c>
      <c r="J73" s="33">
        <v>247.5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4"/>
        <v>1</v>
      </c>
      <c r="O73" s="9">
        <f t="shared" si="4"/>
        <v>495</v>
      </c>
      <c r="P73" s="9">
        <f t="shared" si="4"/>
        <v>247.5</v>
      </c>
      <c r="Q73" s="9">
        <f t="shared" si="4"/>
        <v>247.5</v>
      </c>
      <c r="R73" s="9">
        <v>1</v>
      </c>
      <c r="S73" s="9">
        <v>495</v>
      </c>
    </row>
    <row r="74" spans="2:19" ht="26.25">
      <c r="B74" s="7">
        <v>50</v>
      </c>
      <c r="C74" s="26" t="s">
        <v>132</v>
      </c>
      <c r="D74" s="28" t="s">
        <v>14</v>
      </c>
      <c r="E74" s="27" t="s">
        <v>72</v>
      </c>
      <c r="F74" s="26" t="s">
        <v>253</v>
      </c>
      <c r="G74" s="9">
        <v>1</v>
      </c>
      <c r="H74" s="10">
        <v>150</v>
      </c>
      <c r="I74" s="19">
        <v>75</v>
      </c>
      <c r="J74" s="33">
        <v>75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4"/>
        <v>1</v>
      </c>
      <c r="O74" s="9">
        <f t="shared" si="4"/>
        <v>150</v>
      </c>
      <c r="P74" s="9">
        <f t="shared" si="4"/>
        <v>75</v>
      </c>
      <c r="Q74" s="9">
        <f t="shared" si="4"/>
        <v>75</v>
      </c>
      <c r="R74" s="9">
        <v>1</v>
      </c>
      <c r="S74" s="9">
        <v>150</v>
      </c>
    </row>
    <row r="75" spans="2:19" ht="27" thickBot="1">
      <c r="B75" s="7">
        <v>51</v>
      </c>
      <c r="C75" s="26" t="s">
        <v>134</v>
      </c>
      <c r="D75" s="28" t="s">
        <v>14</v>
      </c>
      <c r="E75" s="27" t="s">
        <v>72</v>
      </c>
      <c r="F75" s="26" t="s">
        <v>254</v>
      </c>
      <c r="G75" s="9">
        <v>1</v>
      </c>
      <c r="H75" s="10">
        <v>150</v>
      </c>
      <c r="I75" s="19">
        <v>75</v>
      </c>
      <c r="J75" s="33">
        <v>75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4"/>
        <v>1</v>
      </c>
      <c r="O75" s="9">
        <f t="shared" si="4"/>
        <v>150</v>
      </c>
      <c r="P75" s="9">
        <f t="shared" si="4"/>
        <v>75</v>
      </c>
      <c r="Q75" s="9">
        <f t="shared" si="4"/>
        <v>75</v>
      </c>
      <c r="R75" s="9">
        <v>1</v>
      </c>
      <c r="S75" s="9">
        <v>150</v>
      </c>
    </row>
    <row r="76" spans="2:19" ht="27" thickBot="1">
      <c r="B76" s="11"/>
      <c r="C76" s="12" t="s">
        <v>255</v>
      </c>
      <c r="D76" s="23" t="s">
        <v>9</v>
      </c>
      <c r="E76" s="24" t="s">
        <v>9</v>
      </c>
      <c r="F76" s="24" t="s">
        <v>9</v>
      </c>
      <c r="G76" s="13">
        <f>SUM(G54:G75)</f>
        <v>22</v>
      </c>
      <c r="H76" s="13">
        <f aca="true" t="shared" si="5" ref="H76:S76">SUM(H54:H75)</f>
        <v>20118.07</v>
      </c>
      <c r="I76" s="13">
        <f t="shared" si="5"/>
        <v>10060.54</v>
      </c>
      <c r="J76" s="13">
        <f t="shared" si="5"/>
        <v>10057.53</v>
      </c>
      <c r="K76" s="13">
        <f t="shared" si="5"/>
        <v>22</v>
      </c>
      <c r="L76" s="13" t="e">
        <f t="shared" si="5"/>
        <v>#REF!</v>
      </c>
      <c r="M76" s="13" t="e">
        <f t="shared" si="5"/>
        <v>#REF!</v>
      </c>
      <c r="N76" s="13">
        <f t="shared" si="5"/>
        <v>22</v>
      </c>
      <c r="O76" s="13">
        <f t="shared" si="5"/>
        <v>20118.07</v>
      </c>
      <c r="P76" s="13">
        <f t="shared" si="5"/>
        <v>10060.54</v>
      </c>
      <c r="Q76" s="13">
        <f t="shared" si="5"/>
        <v>10057.53</v>
      </c>
      <c r="R76" s="13">
        <f t="shared" si="5"/>
        <v>22</v>
      </c>
      <c r="S76" s="13">
        <f t="shared" si="5"/>
        <v>20118.07</v>
      </c>
    </row>
    <row r="77" spans="2:10" ht="13.5" thickBot="1">
      <c r="B77" s="11"/>
      <c r="C77" s="12" t="s">
        <v>156</v>
      </c>
      <c r="D77" s="23" t="s">
        <v>9</v>
      </c>
      <c r="E77" s="24" t="s">
        <v>9</v>
      </c>
      <c r="F77" s="24" t="s">
        <v>9</v>
      </c>
      <c r="G77" s="13">
        <f>G76+G52+G41+G34+G31</f>
        <v>63.33</v>
      </c>
      <c r="H77" s="13">
        <f>H76+H52+H41+H34+H31</f>
        <v>289013.52</v>
      </c>
      <c r="I77" s="13">
        <f>I76+I52+I41+I34+I31</f>
        <v>98417.47</v>
      </c>
      <c r="J77" s="13">
        <f>J76+J52+J41+J34+J31</f>
        <v>190596.05000000002</v>
      </c>
    </row>
    <row r="80" spans="3:6" ht="12.75">
      <c r="C80" s="132" t="s">
        <v>779</v>
      </c>
      <c r="D80" s="132"/>
      <c r="E80" s="132"/>
      <c r="F80" s="132"/>
    </row>
  </sheetData>
  <sheetProtection/>
  <mergeCells count="14">
    <mergeCell ref="B32:C32"/>
    <mergeCell ref="B35:C35"/>
    <mergeCell ref="B42:C42"/>
    <mergeCell ref="B53:C53"/>
    <mergeCell ref="C80:F80"/>
    <mergeCell ref="C9:I9"/>
    <mergeCell ref="C10:I10"/>
    <mergeCell ref="C11:I11"/>
    <mergeCell ref="B13:B14"/>
    <mergeCell ref="C13:C14"/>
    <mergeCell ref="D13:D14"/>
    <mergeCell ref="E13:E14"/>
    <mergeCell ref="G13:J13"/>
    <mergeCell ref="B16:C16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7:T97"/>
  <sheetViews>
    <sheetView showGridLines="0" view="pageBreakPreview" zoomScaleSheetLayoutView="100" zoomScalePageLayoutView="0" workbookViewId="0" topLeftCell="A1">
      <selection activeCell="I7" sqref="I7"/>
    </sheetView>
  </sheetViews>
  <sheetFormatPr defaultColWidth="9.00390625" defaultRowHeight="12.75" customHeight="1"/>
  <cols>
    <col min="2" max="2" width="5.625" style="0" customWidth="1"/>
    <col min="3" max="3" width="43.00390625" style="0" customWidth="1"/>
    <col min="4" max="4" width="13.375" style="0" customWidth="1"/>
    <col min="5" max="5" width="15.00390625" style="0" customWidth="1"/>
    <col min="6" max="6" width="10.3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7" ht="12.75">
      <c r="I7" t="s">
        <v>852</v>
      </c>
    </row>
    <row r="8" ht="12.75">
      <c r="I8" t="s">
        <v>770</v>
      </c>
    </row>
    <row r="9" ht="12.75">
      <c r="I9" t="s">
        <v>771</v>
      </c>
    </row>
    <row r="12" spans="3:9" ht="17.25">
      <c r="C12" s="136" t="s">
        <v>150</v>
      </c>
      <c r="D12" s="136"/>
      <c r="E12" s="136"/>
      <c r="F12" s="136"/>
      <c r="G12" s="136"/>
      <c r="H12" s="136"/>
      <c r="I12" s="136"/>
    </row>
    <row r="13" spans="3:9" ht="15">
      <c r="C13" s="138" t="s">
        <v>151</v>
      </c>
      <c r="D13" s="138"/>
      <c r="E13" s="138"/>
      <c r="F13" s="138"/>
      <c r="G13" s="138"/>
      <c r="H13" s="138"/>
      <c r="I13" s="138"/>
    </row>
    <row r="14" spans="3:9" ht="15">
      <c r="C14" s="138" t="s">
        <v>152</v>
      </c>
      <c r="D14" s="138"/>
      <c r="E14" s="138"/>
      <c r="F14" s="138"/>
      <c r="G14" s="138"/>
      <c r="H14" s="138"/>
      <c r="I14" s="138"/>
    </row>
    <row r="15" ht="13.5" thickBot="1">
      <c r="B15" s="15"/>
    </row>
    <row r="16" spans="2:20" ht="12.75">
      <c r="B16" s="139" t="s">
        <v>0</v>
      </c>
      <c r="C16" s="141" t="s">
        <v>3</v>
      </c>
      <c r="D16" s="141" t="s">
        <v>10</v>
      </c>
      <c r="E16" s="141" t="s">
        <v>4</v>
      </c>
      <c r="F16" s="25" t="s">
        <v>1</v>
      </c>
      <c r="G16" s="148" t="s">
        <v>149</v>
      </c>
      <c r="H16" s="149"/>
      <c r="I16" s="149"/>
      <c r="J16" s="150"/>
      <c r="T16" s="1"/>
    </row>
    <row r="17" spans="2:10" ht="135" thickBot="1">
      <c r="B17" s="146"/>
      <c r="C17" s="147"/>
      <c r="D17" s="147"/>
      <c r="E17" s="147"/>
      <c r="F17" s="16" t="s">
        <v>5</v>
      </c>
      <c r="G17" s="17" t="s">
        <v>2</v>
      </c>
      <c r="H17" s="22" t="s">
        <v>6</v>
      </c>
      <c r="I17" s="21" t="s">
        <v>7</v>
      </c>
      <c r="J17" s="30" t="s">
        <v>8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18">
        <v>8</v>
      </c>
      <c r="J18" s="31">
        <v>9</v>
      </c>
    </row>
    <row r="19" spans="2:10" ht="15.75" thickBot="1">
      <c r="B19" s="38"/>
      <c r="C19" s="39"/>
      <c r="D19" s="39"/>
      <c r="E19" s="133" t="s">
        <v>664</v>
      </c>
      <c r="F19" s="133"/>
      <c r="G19" s="133"/>
      <c r="H19" s="39"/>
      <c r="I19" s="39"/>
      <c r="J19" s="39"/>
    </row>
    <row r="20" spans="2:10" ht="15" thickBot="1">
      <c r="B20" s="134" t="s">
        <v>153</v>
      </c>
      <c r="C20" s="135"/>
      <c r="D20" s="6"/>
      <c r="E20" s="6"/>
      <c r="F20" s="6"/>
      <c r="G20" s="6"/>
      <c r="H20" s="6"/>
      <c r="I20" s="6"/>
      <c r="J20" s="6"/>
    </row>
    <row r="21" spans="2:19" ht="39">
      <c r="B21" s="7">
        <v>1</v>
      </c>
      <c r="C21" s="26" t="s">
        <v>665</v>
      </c>
      <c r="D21" s="28" t="s">
        <v>14</v>
      </c>
      <c r="E21" s="27" t="s">
        <v>169</v>
      </c>
      <c r="F21" s="26" t="s">
        <v>666</v>
      </c>
      <c r="G21" s="9">
        <v>1</v>
      </c>
      <c r="H21" s="10">
        <v>14124</v>
      </c>
      <c r="I21" s="19">
        <v>1059.3</v>
      </c>
      <c r="J21" s="42">
        <v>13064.7</v>
      </c>
      <c r="K21" s="29">
        <v>1</v>
      </c>
      <c r="L21" s="10" t="e">
        <f>#REF!</f>
        <v>#REF!</v>
      </c>
      <c r="M21" s="9" t="e">
        <f>#REF!</f>
        <v>#REF!</v>
      </c>
      <c r="N21" s="8">
        <f aca="true" t="shared" si="0" ref="N21:Q25">G21</f>
        <v>1</v>
      </c>
      <c r="O21" s="9">
        <f t="shared" si="0"/>
        <v>14124</v>
      </c>
      <c r="P21" s="9">
        <f t="shared" si="0"/>
        <v>1059.3</v>
      </c>
      <c r="Q21" s="9">
        <f t="shared" si="0"/>
        <v>13064.7</v>
      </c>
      <c r="R21" s="9">
        <v>1</v>
      </c>
      <c r="S21" s="9">
        <v>14124</v>
      </c>
    </row>
    <row r="22" spans="2:19" ht="52.5">
      <c r="B22" s="7">
        <v>2</v>
      </c>
      <c r="C22" s="26" t="s">
        <v>667</v>
      </c>
      <c r="D22" s="28" t="s">
        <v>14</v>
      </c>
      <c r="E22" s="27" t="s">
        <v>169</v>
      </c>
      <c r="F22" s="26" t="s">
        <v>668</v>
      </c>
      <c r="G22" s="9">
        <v>1</v>
      </c>
      <c r="H22" s="10">
        <v>87892</v>
      </c>
      <c r="I22" s="19">
        <v>6591.87</v>
      </c>
      <c r="J22" s="33">
        <v>81300.13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87892</v>
      </c>
      <c r="P22" s="9">
        <f t="shared" si="0"/>
        <v>6591.87</v>
      </c>
      <c r="Q22" s="9">
        <f t="shared" si="0"/>
        <v>81300.13</v>
      </c>
      <c r="R22" s="9">
        <v>1</v>
      </c>
      <c r="S22" s="9">
        <v>87892</v>
      </c>
    </row>
    <row r="23" spans="2:19" ht="39">
      <c r="B23" s="7">
        <v>3</v>
      </c>
      <c r="C23" s="26" t="s">
        <v>173</v>
      </c>
      <c r="D23" s="28" t="s">
        <v>14</v>
      </c>
      <c r="E23" s="27" t="s">
        <v>12</v>
      </c>
      <c r="F23" s="26" t="s">
        <v>669</v>
      </c>
      <c r="G23" s="9">
        <v>1</v>
      </c>
      <c r="H23" s="10">
        <v>3800</v>
      </c>
      <c r="I23" s="19">
        <v>2470.19</v>
      </c>
      <c r="J23" s="33">
        <v>1329.8100000000002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3800</v>
      </c>
      <c r="P23" s="9">
        <f t="shared" si="0"/>
        <v>2470.19</v>
      </c>
      <c r="Q23" s="9">
        <f t="shared" si="0"/>
        <v>1329.8100000000002</v>
      </c>
      <c r="R23" s="9">
        <v>1</v>
      </c>
      <c r="S23" s="9">
        <v>3800</v>
      </c>
    </row>
    <row r="24" spans="2:19" ht="26.25">
      <c r="B24" s="7">
        <v>4</v>
      </c>
      <c r="C24" s="26" t="s">
        <v>22</v>
      </c>
      <c r="D24" s="28" t="s">
        <v>14</v>
      </c>
      <c r="E24" s="27" t="s">
        <v>16</v>
      </c>
      <c r="F24" s="26" t="s">
        <v>670</v>
      </c>
      <c r="G24" s="9">
        <v>1</v>
      </c>
      <c r="H24" s="10">
        <v>6181.88</v>
      </c>
      <c r="I24" s="19">
        <v>1906.2</v>
      </c>
      <c r="J24" s="33">
        <v>4275.68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6181.88</v>
      </c>
      <c r="P24" s="9">
        <f t="shared" si="0"/>
        <v>1906.2</v>
      </c>
      <c r="Q24" s="9">
        <f t="shared" si="0"/>
        <v>4275.68</v>
      </c>
      <c r="R24" s="9">
        <v>1</v>
      </c>
      <c r="S24" s="9">
        <v>6181.88</v>
      </c>
    </row>
    <row r="25" spans="2:19" ht="27" thickBot="1">
      <c r="B25" s="7">
        <v>5</v>
      </c>
      <c r="C25" s="26" t="s">
        <v>671</v>
      </c>
      <c r="D25" s="28" t="s">
        <v>14</v>
      </c>
      <c r="E25" s="27" t="s">
        <v>672</v>
      </c>
      <c r="F25" s="26" t="s">
        <v>673</v>
      </c>
      <c r="G25" s="9">
        <v>1</v>
      </c>
      <c r="H25" s="10">
        <v>849</v>
      </c>
      <c r="I25" s="19">
        <v>849</v>
      </c>
      <c r="J25" s="33">
        <v>0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849</v>
      </c>
      <c r="P25" s="9">
        <f t="shared" si="0"/>
        <v>849</v>
      </c>
      <c r="Q25" s="9">
        <f t="shared" si="0"/>
        <v>0</v>
      </c>
      <c r="R25" s="9">
        <v>1</v>
      </c>
      <c r="S25" s="9">
        <v>849</v>
      </c>
    </row>
    <row r="26" spans="2:10" ht="13.5" thickBot="1">
      <c r="B26" s="11"/>
      <c r="C26" s="12" t="s">
        <v>674</v>
      </c>
      <c r="D26" s="23" t="s">
        <v>9</v>
      </c>
      <c r="E26" s="24" t="s">
        <v>9</v>
      </c>
      <c r="F26" s="24" t="s">
        <v>9</v>
      </c>
      <c r="G26" s="13">
        <f>SUM('П.Комарівці'!N15:N25)</f>
        <v>5</v>
      </c>
      <c r="H26" s="14">
        <f>SUM('П.Комарівці'!O15:O25)</f>
        <v>112846.88</v>
      </c>
      <c r="I26" s="20">
        <f>SUM('П.Комарівці'!P15:P25)</f>
        <v>12876.560000000001</v>
      </c>
      <c r="J26" s="34">
        <f>SUM('П.Комарівці'!Q15:Q25)</f>
        <v>99970.32</v>
      </c>
    </row>
    <row r="27" spans="2:10" ht="15" thickBot="1">
      <c r="B27" s="134" t="s">
        <v>198</v>
      </c>
      <c r="C27" s="135"/>
      <c r="D27" s="6"/>
      <c r="E27" s="6"/>
      <c r="F27" s="6"/>
      <c r="G27" s="6"/>
      <c r="H27" s="6"/>
      <c r="I27" s="6"/>
      <c r="J27" s="32"/>
    </row>
    <row r="28" spans="2:19" ht="39.75" thickBot="1">
      <c r="B28" s="7">
        <v>6</v>
      </c>
      <c r="C28" s="26" t="s">
        <v>675</v>
      </c>
      <c r="D28" s="28" t="s">
        <v>14</v>
      </c>
      <c r="E28" s="27" t="s">
        <v>166</v>
      </c>
      <c r="F28" s="26" t="s">
        <v>676</v>
      </c>
      <c r="G28" s="9">
        <v>1</v>
      </c>
      <c r="H28" s="10">
        <v>34283.33</v>
      </c>
      <c r="I28" s="19">
        <v>34283.33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>G28</f>
        <v>1</v>
      </c>
      <c r="O28" s="9">
        <f>H28</f>
        <v>34283.33</v>
      </c>
      <c r="P28" s="9">
        <f>I28</f>
        <v>34283.33</v>
      </c>
      <c r="Q28" s="9">
        <f>J28</f>
        <v>0</v>
      </c>
      <c r="R28" s="9">
        <v>1</v>
      </c>
      <c r="S28" s="9">
        <v>34283.33</v>
      </c>
    </row>
    <row r="29" spans="2:10" ht="13.5" thickBot="1">
      <c r="B29" s="11"/>
      <c r="C29" s="12" t="s">
        <v>677</v>
      </c>
      <c r="D29" s="23" t="s">
        <v>9</v>
      </c>
      <c r="E29" s="24" t="s">
        <v>9</v>
      </c>
      <c r="F29" s="24" t="s">
        <v>9</v>
      </c>
      <c r="G29" s="13">
        <f>SUM('П.Комарівці'!N27:N28)</f>
        <v>1</v>
      </c>
      <c r="H29" s="14">
        <f>SUM('П.Комарівці'!O27:O28)</f>
        <v>34283.33</v>
      </c>
      <c r="I29" s="20">
        <f>SUM('П.Комарівці'!P27:P28)</f>
        <v>34283.33</v>
      </c>
      <c r="J29" s="34">
        <f>SUM('П.Комарівці'!Q27:Q28)</f>
        <v>0</v>
      </c>
    </row>
    <row r="30" spans="2:10" ht="15" thickBot="1">
      <c r="B30" s="134" t="s">
        <v>202</v>
      </c>
      <c r="C30" s="135"/>
      <c r="D30" s="6"/>
      <c r="E30" s="6"/>
      <c r="F30" s="6"/>
      <c r="G30" s="6"/>
      <c r="H30" s="6"/>
      <c r="I30" s="6"/>
      <c r="J30" s="32"/>
    </row>
    <row r="31" spans="2:19" ht="26.25">
      <c r="B31" s="7">
        <v>7</v>
      </c>
      <c r="C31" s="26" t="s">
        <v>678</v>
      </c>
      <c r="D31" s="28" t="s">
        <v>14</v>
      </c>
      <c r="E31" s="27" t="s">
        <v>679</v>
      </c>
      <c r="F31" s="26" t="s">
        <v>680</v>
      </c>
      <c r="G31" s="9">
        <v>1</v>
      </c>
      <c r="H31" s="10">
        <v>2200</v>
      </c>
      <c r="I31" s="19">
        <v>2200</v>
      </c>
      <c r="J31" s="33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aca="true" t="shared" si="1" ref="N31:Q53">G31</f>
        <v>1</v>
      </c>
      <c r="O31" s="9">
        <f t="shared" si="1"/>
        <v>2200</v>
      </c>
      <c r="P31" s="9">
        <f t="shared" si="1"/>
        <v>2200</v>
      </c>
      <c r="Q31" s="9">
        <f t="shared" si="1"/>
        <v>0</v>
      </c>
      <c r="R31" s="9">
        <v>1</v>
      </c>
      <c r="S31" s="9">
        <v>2200</v>
      </c>
    </row>
    <row r="32" spans="2:19" ht="26.25">
      <c r="B32" s="7">
        <v>8</v>
      </c>
      <c r="C32" s="26" t="s">
        <v>681</v>
      </c>
      <c r="D32" s="28" t="s">
        <v>14</v>
      </c>
      <c r="E32" s="27" t="s">
        <v>679</v>
      </c>
      <c r="F32" s="26" t="s">
        <v>682</v>
      </c>
      <c r="G32" s="9">
        <v>1</v>
      </c>
      <c r="H32" s="10">
        <v>4500</v>
      </c>
      <c r="I32" s="19">
        <v>4500</v>
      </c>
      <c r="J32" s="33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1"/>
        <v>1</v>
      </c>
      <c r="O32" s="9">
        <f t="shared" si="1"/>
        <v>4500</v>
      </c>
      <c r="P32" s="9">
        <f t="shared" si="1"/>
        <v>4500</v>
      </c>
      <c r="Q32" s="9">
        <f t="shared" si="1"/>
        <v>0</v>
      </c>
      <c r="R32" s="9">
        <v>1</v>
      </c>
      <c r="S32" s="9">
        <v>4500</v>
      </c>
    </row>
    <row r="33" spans="2:19" ht="26.25">
      <c r="B33" s="7">
        <v>9</v>
      </c>
      <c r="C33" s="26" t="s">
        <v>683</v>
      </c>
      <c r="D33" s="28" t="s">
        <v>14</v>
      </c>
      <c r="E33" s="27" t="s">
        <v>679</v>
      </c>
      <c r="F33" s="26" t="s">
        <v>684</v>
      </c>
      <c r="G33" s="9">
        <v>1</v>
      </c>
      <c r="H33" s="10">
        <v>539</v>
      </c>
      <c r="I33" s="19">
        <v>539</v>
      </c>
      <c r="J33" s="33">
        <v>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1"/>
        <v>1</v>
      </c>
      <c r="O33" s="9">
        <f t="shared" si="1"/>
        <v>539</v>
      </c>
      <c r="P33" s="9">
        <f t="shared" si="1"/>
        <v>539</v>
      </c>
      <c r="Q33" s="9">
        <f t="shared" si="1"/>
        <v>0</v>
      </c>
      <c r="R33" s="9">
        <v>1</v>
      </c>
      <c r="S33" s="9">
        <v>539</v>
      </c>
    </row>
    <row r="34" spans="2:19" ht="26.25">
      <c r="B34" s="7">
        <v>10</v>
      </c>
      <c r="C34" s="26" t="s">
        <v>685</v>
      </c>
      <c r="D34" s="28" t="s">
        <v>14</v>
      </c>
      <c r="E34" s="27" t="s">
        <v>679</v>
      </c>
      <c r="F34" s="26" t="s">
        <v>686</v>
      </c>
      <c r="G34" s="9">
        <v>1</v>
      </c>
      <c r="H34" s="10">
        <v>3234</v>
      </c>
      <c r="I34" s="19">
        <v>3234</v>
      </c>
      <c r="J34" s="33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1"/>
        <v>1</v>
      </c>
      <c r="O34" s="9">
        <f t="shared" si="1"/>
        <v>3234</v>
      </c>
      <c r="P34" s="9">
        <f t="shared" si="1"/>
        <v>3234</v>
      </c>
      <c r="Q34" s="9">
        <f t="shared" si="1"/>
        <v>0</v>
      </c>
      <c r="R34" s="9">
        <v>1</v>
      </c>
      <c r="S34" s="9">
        <v>3234</v>
      </c>
    </row>
    <row r="35" spans="2:19" ht="26.25">
      <c r="B35" s="7">
        <v>11</v>
      </c>
      <c r="C35" s="26" t="s">
        <v>687</v>
      </c>
      <c r="D35" s="28" t="s">
        <v>14</v>
      </c>
      <c r="E35" s="27" t="s">
        <v>679</v>
      </c>
      <c r="F35" s="26" t="s">
        <v>688</v>
      </c>
      <c r="G35" s="9">
        <v>1</v>
      </c>
      <c r="H35" s="10">
        <v>7562</v>
      </c>
      <c r="I35" s="19">
        <v>7562</v>
      </c>
      <c r="J35" s="33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1"/>
        <v>1</v>
      </c>
      <c r="O35" s="9">
        <f t="shared" si="1"/>
        <v>7562</v>
      </c>
      <c r="P35" s="9">
        <f t="shared" si="1"/>
        <v>7562</v>
      </c>
      <c r="Q35" s="9">
        <f t="shared" si="1"/>
        <v>0</v>
      </c>
      <c r="R35" s="9">
        <v>1</v>
      </c>
      <c r="S35" s="9">
        <v>7562</v>
      </c>
    </row>
    <row r="36" spans="2:19" ht="26.25">
      <c r="B36" s="7">
        <v>12</v>
      </c>
      <c r="C36" s="26" t="s">
        <v>689</v>
      </c>
      <c r="D36" s="28" t="s">
        <v>14</v>
      </c>
      <c r="E36" s="27" t="s">
        <v>679</v>
      </c>
      <c r="F36" s="26" t="s">
        <v>690</v>
      </c>
      <c r="G36" s="9">
        <v>1</v>
      </c>
      <c r="H36" s="10">
        <v>4538</v>
      </c>
      <c r="I36" s="19">
        <v>4538</v>
      </c>
      <c r="J36" s="33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1"/>
        <v>1</v>
      </c>
      <c r="O36" s="9">
        <f t="shared" si="1"/>
        <v>4538</v>
      </c>
      <c r="P36" s="9">
        <f t="shared" si="1"/>
        <v>4538</v>
      </c>
      <c r="Q36" s="9">
        <f t="shared" si="1"/>
        <v>0</v>
      </c>
      <c r="R36" s="9">
        <v>1</v>
      </c>
      <c r="S36" s="9">
        <v>4538</v>
      </c>
    </row>
    <row r="37" spans="2:19" ht="39">
      <c r="B37" s="7">
        <v>13</v>
      </c>
      <c r="C37" s="26" t="s">
        <v>691</v>
      </c>
      <c r="D37" s="28" t="s">
        <v>14</v>
      </c>
      <c r="E37" s="27" t="s">
        <v>679</v>
      </c>
      <c r="F37" s="26" t="s">
        <v>692</v>
      </c>
      <c r="G37" s="9">
        <v>1</v>
      </c>
      <c r="H37" s="10">
        <v>304</v>
      </c>
      <c r="I37" s="19">
        <v>304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1"/>
        <v>1</v>
      </c>
      <c r="O37" s="9">
        <f t="shared" si="1"/>
        <v>304</v>
      </c>
      <c r="P37" s="9">
        <f t="shared" si="1"/>
        <v>304</v>
      </c>
      <c r="Q37" s="9">
        <f t="shared" si="1"/>
        <v>0</v>
      </c>
      <c r="R37" s="9">
        <v>1</v>
      </c>
      <c r="S37" s="9">
        <v>304</v>
      </c>
    </row>
    <row r="38" spans="2:19" ht="39">
      <c r="B38" s="7">
        <v>14</v>
      </c>
      <c r="C38" s="26" t="s">
        <v>693</v>
      </c>
      <c r="D38" s="28" t="s">
        <v>14</v>
      </c>
      <c r="E38" s="27" t="s">
        <v>679</v>
      </c>
      <c r="F38" s="26" t="s">
        <v>694</v>
      </c>
      <c r="G38" s="9">
        <v>1</v>
      </c>
      <c r="H38" s="10">
        <v>166</v>
      </c>
      <c r="I38" s="19">
        <v>166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1"/>
        <v>1</v>
      </c>
      <c r="O38" s="9">
        <f t="shared" si="1"/>
        <v>166</v>
      </c>
      <c r="P38" s="9">
        <f t="shared" si="1"/>
        <v>166</v>
      </c>
      <c r="Q38" s="9">
        <f t="shared" si="1"/>
        <v>0</v>
      </c>
      <c r="R38" s="9">
        <v>1</v>
      </c>
      <c r="S38" s="9">
        <v>166</v>
      </c>
    </row>
    <row r="39" spans="2:19" ht="26.25">
      <c r="B39" s="7">
        <v>15</v>
      </c>
      <c r="C39" s="26" t="s">
        <v>695</v>
      </c>
      <c r="D39" s="28" t="s">
        <v>14</v>
      </c>
      <c r="E39" s="27" t="s">
        <v>679</v>
      </c>
      <c r="F39" s="26" t="s">
        <v>696</v>
      </c>
      <c r="G39" s="9">
        <v>1</v>
      </c>
      <c r="H39" s="10">
        <v>2940</v>
      </c>
      <c r="I39" s="19">
        <v>2940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1</v>
      </c>
      <c r="O39" s="9">
        <f t="shared" si="1"/>
        <v>2940</v>
      </c>
      <c r="P39" s="9">
        <f t="shared" si="1"/>
        <v>2940</v>
      </c>
      <c r="Q39" s="9">
        <f t="shared" si="1"/>
        <v>0</v>
      </c>
      <c r="R39" s="9">
        <v>1</v>
      </c>
      <c r="S39" s="9">
        <v>2940</v>
      </c>
    </row>
    <row r="40" spans="2:19" ht="26.25">
      <c r="B40" s="7">
        <v>16</v>
      </c>
      <c r="C40" s="26" t="s">
        <v>697</v>
      </c>
      <c r="D40" s="28" t="s">
        <v>14</v>
      </c>
      <c r="E40" s="27" t="s">
        <v>679</v>
      </c>
      <c r="F40" s="26" t="s">
        <v>698</v>
      </c>
      <c r="G40" s="9">
        <v>1</v>
      </c>
      <c r="H40" s="10">
        <v>764</v>
      </c>
      <c r="I40" s="19">
        <v>764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1</v>
      </c>
      <c r="O40" s="9">
        <f t="shared" si="1"/>
        <v>764</v>
      </c>
      <c r="P40" s="9">
        <f t="shared" si="1"/>
        <v>764</v>
      </c>
      <c r="Q40" s="9">
        <f t="shared" si="1"/>
        <v>0</v>
      </c>
      <c r="R40" s="9">
        <v>1</v>
      </c>
      <c r="S40" s="9">
        <v>764</v>
      </c>
    </row>
    <row r="41" spans="2:19" ht="26.25">
      <c r="B41" s="7">
        <v>17</v>
      </c>
      <c r="C41" s="26" t="s">
        <v>699</v>
      </c>
      <c r="D41" s="28" t="s">
        <v>14</v>
      </c>
      <c r="E41" s="27" t="s">
        <v>679</v>
      </c>
      <c r="F41" s="26" t="s">
        <v>700</v>
      </c>
      <c r="G41" s="9">
        <v>1</v>
      </c>
      <c r="H41" s="10">
        <v>245</v>
      </c>
      <c r="I41" s="19">
        <v>245</v>
      </c>
      <c r="J41" s="33">
        <v>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1</v>
      </c>
      <c r="O41" s="9">
        <f t="shared" si="1"/>
        <v>245</v>
      </c>
      <c r="P41" s="9">
        <f t="shared" si="1"/>
        <v>245</v>
      </c>
      <c r="Q41" s="9">
        <f t="shared" si="1"/>
        <v>0</v>
      </c>
      <c r="R41" s="9">
        <v>1</v>
      </c>
      <c r="S41" s="9">
        <v>245</v>
      </c>
    </row>
    <row r="42" spans="2:19" ht="39">
      <c r="B42" s="7">
        <v>18</v>
      </c>
      <c r="C42" s="26" t="s">
        <v>701</v>
      </c>
      <c r="D42" s="28" t="s">
        <v>14</v>
      </c>
      <c r="E42" s="27" t="s">
        <v>679</v>
      </c>
      <c r="F42" s="26" t="s">
        <v>702</v>
      </c>
      <c r="G42" s="9">
        <v>1</v>
      </c>
      <c r="H42" s="10">
        <v>4300</v>
      </c>
      <c r="I42" s="19">
        <v>4300</v>
      </c>
      <c r="J42" s="33">
        <v>0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1</v>
      </c>
      <c r="O42" s="9">
        <f t="shared" si="1"/>
        <v>4300</v>
      </c>
      <c r="P42" s="9">
        <f t="shared" si="1"/>
        <v>4300</v>
      </c>
      <c r="Q42" s="9">
        <f t="shared" si="1"/>
        <v>0</v>
      </c>
      <c r="R42" s="9">
        <v>1</v>
      </c>
      <c r="S42" s="9">
        <v>4300</v>
      </c>
    </row>
    <row r="43" spans="2:19" ht="26.25">
      <c r="B43" s="7">
        <v>19</v>
      </c>
      <c r="C43" s="26" t="s">
        <v>703</v>
      </c>
      <c r="D43" s="28" t="s">
        <v>14</v>
      </c>
      <c r="E43" s="27" t="s">
        <v>679</v>
      </c>
      <c r="F43" s="26" t="s">
        <v>704</v>
      </c>
      <c r="G43" s="9">
        <v>1</v>
      </c>
      <c r="H43" s="10">
        <v>1635</v>
      </c>
      <c r="I43" s="19">
        <v>1635</v>
      </c>
      <c r="J43" s="33">
        <v>0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1"/>
        <v>1</v>
      </c>
      <c r="O43" s="9">
        <f t="shared" si="1"/>
        <v>1635</v>
      </c>
      <c r="P43" s="9">
        <f t="shared" si="1"/>
        <v>1635</v>
      </c>
      <c r="Q43" s="9">
        <f t="shared" si="1"/>
        <v>0</v>
      </c>
      <c r="R43" s="9">
        <v>1</v>
      </c>
      <c r="S43" s="9">
        <v>1635</v>
      </c>
    </row>
    <row r="44" spans="2:19" ht="39">
      <c r="B44" s="7">
        <v>20</v>
      </c>
      <c r="C44" s="26" t="s">
        <v>705</v>
      </c>
      <c r="D44" s="28" t="s">
        <v>14</v>
      </c>
      <c r="E44" s="27" t="s">
        <v>679</v>
      </c>
      <c r="F44" s="26" t="s">
        <v>706</v>
      </c>
      <c r="G44" s="9">
        <v>1</v>
      </c>
      <c r="H44" s="10">
        <v>3910</v>
      </c>
      <c r="I44" s="19">
        <v>3910</v>
      </c>
      <c r="J44" s="33">
        <v>0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1"/>
        <v>1</v>
      </c>
      <c r="O44" s="9">
        <f t="shared" si="1"/>
        <v>3910</v>
      </c>
      <c r="P44" s="9">
        <f t="shared" si="1"/>
        <v>3910</v>
      </c>
      <c r="Q44" s="9">
        <f t="shared" si="1"/>
        <v>0</v>
      </c>
      <c r="R44" s="9">
        <v>1</v>
      </c>
      <c r="S44" s="9">
        <v>3910</v>
      </c>
    </row>
    <row r="45" spans="2:19" ht="26.25">
      <c r="B45" s="7">
        <v>21</v>
      </c>
      <c r="C45" s="26" t="s">
        <v>707</v>
      </c>
      <c r="D45" s="28" t="s">
        <v>14</v>
      </c>
      <c r="E45" s="27" t="s">
        <v>679</v>
      </c>
      <c r="F45" s="26" t="s">
        <v>708</v>
      </c>
      <c r="G45" s="9">
        <v>1</v>
      </c>
      <c r="H45" s="10">
        <v>6664</v>
      </c>
      <c r="I45" s="19">
        <v>6664</v>
      </c>
      <c r="J45" s="33">
        <v>0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1"/>
        <v>1</v>
      </c>
      <c r="O45" s="9">
        <f t="shared" si="1"/>
        <v>6664</v>
      </c>
      <c r="P45" s="9">
        <f t="shared" si="1"/>
        <v>6664</v>
      </c>
      <c r="Q45" s="9">
        <f t="shared" si="1"/>
        <v>0</v>
      </c>
      <c r="R45" s="9">
        <v>1</v>
      </c>
      <c r="S45" s="9">
        <v>6664</v>
      </c>
    </row>
    <row r="46" spans="2:19" ht="26.25">
      <c r="B46" s="7">
        <v>22</v>
      </c>
      <c r="C46" s="26" t="s">
        <v>709</v>
      </c>
      <c r="D46" s="28" t="s">
        <v>14</v>
      </c>
      <c r="E46" s="27" t="s">
        <v>679</v>
      </c>
      <c r="F46" s="26" t="s">
        <v>710</v>
      </c>
      <c r="G46" s="9">
        <v>1</v>
      </c>
      <c r="H46" s="10">
        <v>784</v>
      </c>
      <c r="I46" s="19">
        <v>784</v>
      </c>
      <c r="J46" s="33">
        <v>0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1"/>
        <v>1</v>
      </c>
      <c r="O46" s="9">
        <f t="shared" si="1"/>
        <v>784</v>
      </c>
      <c r="P46" s="9">
        <f t="shared" si="1"/>
        <v>784</v>
      </c>
      <c r="Q46" s="9">
        <f t="shared" si="1"/>
        <v>0</v>
      </c>
      <c r="R46" s="9">
        <v>1</v>
      </c>
      <c r="S46" s="9">
        <v>784</v>
      </c>
    </row>
    <row r="47" spans="2:19" ht="26.25">
      <c r="B47" s="7">
        <v>23</v>
      </c>
      <c r="C47" s="26" t="s">
        <v>711</v>
      </c>
      <c r="D47" s="28" t="s">
        <v>14</v>
      </c>
      <c r="E47" s="27" t="s">
        <v>679</v>
      </c>
      <c r="F47" s="26" t="s">
        <v>712</v>
      </c>
      <c r="G47" s="9">
        <v>1</v>
      </c>
      <c r="H47" s="10">
        <v>686</v>
      </c>
      <c r="I47" s="19">
        <v>686</v>
      </c>
      <c r="J47" s="33">
        <v>0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1"/>
        <v>1</v>
      </c>
      <c r="O47" s="9">
        <f t="shared" si="1"/>
        <v>686</v>
      </c>
      <c r="P47" s="9">
        <f t="shared" si="1"/>
        <v>686</v>
      </c>
      <c r="Q47" s="9">
        <f t="shared" si="1"/>
        <v>0</v>
      </c>
      <c r="R47" s="9">
        <v>1</v>
      </c>
      <c r="S47" s="9">
        <v>686</v>
      </c>
    </row>
    <row r="48" spans="2:19" ht="26.25">
      <c r="B48" s="7">
        <v>24</v>
      </c>
      <c r="C48" s="26" t="s">
        <v>713</v>
      </c>
      <c r="D48" s="28" t="s">
        <v>14</v>
      </c>
      <c r="E48" s="27" t="s">
        <v>679</v>
      </c>
      <c r="F48" s="26" t="s">
        <v>714</v>
      </c>
      <c r="G48" s="9">
        <v>1</v>
      </c>
      <c r="H48" s="10">
        <v>2900</v>
      </c>
      <c r="I48" s="19">
        <v>2900</v>
      </c>
      <c r="J48" s="33">
        <v>0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1"/>
        <v>1</v>
      </c>
      <c r="O48" s="9">
        <f t="shared" si="1"/>
        <v>2900</v>
      </c>
      <c r="P48" s="9">
        <f t="shared" si="1"/>
        <v>2900</v>
      </c>
      <c r="Q48" s="9">
        <f t="shared" si="1"/>
        <v>0</v>
      </c>
      <c r="R48" s="9">
        <v>1</v>
      </c>
      <c r="S48" s="9">
        <v>2900</v>
      </c>
    </row>
    <row r="49" spans="2:19" ht="26.25">
      <c r="B49" s="7">
        <v>25</v>
      </c>
      <c r="C49" s="26" t="s">
        <v>715</v>
      </c>
      <c r="D49" s="28" t="s">
        <v>14</v>
      </c>
      <c r="E49" s="27" t="s">
        <v>679</v>
      </c>
      <c r="F49" s="26" t="s">
        <v>716</v>
      </c>
      <c r="G49" s="9">
        <v>1</v>
      </c>
      <c r="H49" s="10">
        <v>7644</v>
      </c>
      <c r="I49" s="19">
        <v>7644</v>
      </c>
      <c r="J49" s="33">
        <v>0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7644</v>
      </c>
      <c r="P49" s="9">
        <f t="shared" si="1"/>
        <v>7644</v>
      </c>
      <c r="Q49" s="9">
        <f t="shared" si="1"/>
        <v>0</v>
      </c>
      <c r="R49" s="9">
        <v>1</v>
      </c>
      <c r="S49" s="9">
        <v>7644</v>
      </c>
    </row>
    <row r="50" spans="2:19" ht="26.25">
      <c r="B50" s="7">
        <v>26</v>
      </c>
      <c r="C50" s="26" t="s">
        <v>717</v>
      </c>
      <c r="D50" s="28" t="s">
        <v>14</v>
      </c>
      <c r="E50" s="27" t="s">
        <v>679</v>
      </c>
      <c r="F50" s="26" t="s">
        <v>718</v>
      </c>
      <c r="G50" s="9">
        <v>1</v>
      </c>
      <c r="H50" s="10">
        <v>980</v>
      </c>
      <c r="I50" s="19">
        <v>980</v>
      </c>
      <c r="J50" s="33">
        <v>0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980</v>
      </c>
      <c r="P50" s="9">
        <f t="shared" si="1"/>
        <v>980</v>
      </c>
      <c r="Q50" s="9">
        <f t="shared" si="1"/>
        <v>0</v>
      </c>
      <c r="R50" s="9">
        <v>1</v>
      </c>
      <c r="S50" s="9">
        <v>980</v>
      </c>
    </row>
    <row r="51" spans="2:19" ht="39">
      <c r="B51" s="7">
        <v>27</v>
      </c>
      <c r="C51" s="26" t="s">
        <v>719</v>
      </c>
      <c r="D51" s="28" t="s">
        <v>14</v>
      </c>
      <c r="E51" s="27" t="s">
        <v>679</v>
      </c>
      <c r="F51" s="26" t="s">
        <v>720</v>
      </c>
      <c r="G51" s="9">
        <v>1</v>
      </c>
      <c r="H51" s="10">
        <v>1568</v>
      </c>
      <c r="I51" s="19">
        <v>1568</v>
      </c>
      <c r="J51" s="33">
        <v>0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1568</v>
      </c>
      <c r="P51" s="9">
        <f t="shared" si="1"/>
        <v>1568</v>
      </c>
      <c r="Q51" s="9">
        <f t="shared" si="1"/>
        <v>0</v>
      </c>
      <c r="R51" s="9">
        <v>1</v>
      </c>
      <c r="S51" s="9">
        <v>1568</v>
      </c>
    </row>
    <row r="52" spans="2:19" ht="39">
      <c r="B52" s="7">
        <v>28</v>
      </c>
      <c r="C52" s="26" t="s">
        <v>721</v>
      </c>
      <c r="D52" s="28" t="s">
        <v>14</v>
      </c>
      <c r="E52" s="27" t="s">
        <v>679</v>
      </c>
      <c r="F52" s="26" t="s">
        <v>722</v>
      </c>
      <c r="G52" s="9">
        <v>1</v>
      </c>
      <c r="H52" s="10">
        <v>3136</v>
      </c>
      <c r="I52" s="19">
        <v>3136</v>
      </c>
      <c r="J52" s="33">
        <v>0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3136</v>
      </c>
      <c r="P52" s="9">
        <f t="shared" si="1"/>
        <v>3136</v>
      </c>
      <c r="Q52" s="9">
        <f t="shared" si="1"/>
        <v>0</v>
      </c>
      <c r="R52" s="9">
        <v>1</v>
      </c>
      <c r="S52" s="9">
        <v>3136</v>
      </c>
    </row>
    <row r="53" spans="2:19" ht="27" thickBot="1">
      <c r="B53" s="7">
        <v>29</v>
      </c>
      <c r="C53" s="26" t="s">
        <v>723</v>
      </c>
      <c r="D53" s="28" t="s">
        <v>14</v>
      </c>
      <c r="E53" s="27" t="s">
        <v>679</v>
      </c>
      <c r="F53" s="26" t="s">
        <v>724</v>
      </c>
      <c r="G53" s="9">
        <v>1</v>
      </c>
      <c r="H53" s="10">
        <v>1176</v>
      </c>
      <c r="I53" s="19">
        <v>1176</v>
      </c>
      <c r="J53" s="33">
        <v>0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1176</v>
      </c>
      <c r="P53" s="9">
        <f t="shared" si="1"/>
        <v>1176</v>
      </c>
      <c r="Q53" s="9">
        <f t="shared" si="1"/>
        <v>0</v>
      </c>
      <c r="R53" s="9">
        <v>1</v>
      </c>
      <c r="S53" s="9">
        <v>1176</v>
      </c>
    </row>
    <row r="54" spans="2:10" ht="13.5" thickBot="1">
      <c r="B54" s="11"/>
      <c r="C54" s="12" t="s">
        <v>725</v>
      </c>
      <c r="D54" s="23" t="s">
        <v>9</v>
      </c>
      <c r="E54" s="24" t="s">
        <v>9</v>
      </c>
      <c r="F54" s="24" t="s">
        <v>9</v>
      </c>
      <c r="G54" s="13">
        <f>SUM('П.Комарівці'!N30:N53)</f>
        <v>23</v>
      </c>
      <c r="H54" s="14">
        <f>SUM('П.Комарівці'!O30:O53)</f>
        <v>62375</v>
      </c>
      <c r="I54" s="20">
        <f>SUM('П.Комарівці'!P30:P53)</f>
        <v>62375</v>
      </c>
      <c r="J54" s="34">
        <f>SUM('П.Комарівці'!Q30:Q53)</f>
        <v>0</v>
      </c>
    </row>
    <row r="55" spans="2:10" ht="15" thickBot="1">
      <c r="B55" s="134" t="s">
        <v>154</v>
      </c>
      <c r="C55" s="135"/>
      <c r="D55" s="6"/>
      <c r="E55" s="6"/>
      <c r="F55" s="6"/>
      <c r="G55" s="6"/>
      <c r="H55" s="6"/>
      <c r="I55" s="6"/>
      <c r="J55" s="32"/>
    </row>
    <row r="56" spans="2:19" ht="52.5">
      <c r="B56" s="7">
        <v>30</v>
      </c>
      <c r="C56" s="26" t="s">
        <v>726</v>
      </c>
      <c r="D56" s="28" t="s">
        <v>14</v>
      </c>
      <c r="E56" s="27" t="s">
        <v>62</v>
      </c>
      <c r="F56" s="26" t="s">
        <v>727</v>
      </c>
      <c r="G56" s="9">
        <v>1</v>
      </c>
      <c r="H56" s="10">
        <v>1235</v>
      </c>
      <c r="I56" s="19">
        <v>617.5</v>
      </c>
      <c r="J56" s="33">
        <v>617.5</v>
      </c>
      <c r="K56" s="29">
        <v>1</v>
      </c>
      <c r="L56" s="10" t="e">
        <f>#REF!</f>
        <v>#REF!</v>
      </c>
      <c r="M56" s="9" t="e">
        <f>#REF!</f>
        <v>#REF!</v>
      </c>
      <c r="N56" s="8">
        <f aca="true" t="shared" si="2" ref="N56:Q60">G56</f>
        <v>1</v>
      </c>
      <c r="O56" s="9">
        <f t="shared" si="2"/>
        <v>1235</v>
      </c>
      <c r="P56" s="9">
        <f t="shared" si="2"/>
        <v>617.5</v>
      </c>
      <c r="Q56" s="9">
        <f t="shared" si="2"/>
        <v>617.5</v>
      </c>
      <c r="R56" s="9">
        <v>1</v>
      </c>
      <c r="S56" s="9">
        <v>1235</v>
      </c>
    </row>
    <row r="57" spans="2:19" ht="26.25">
      <c r="B57" s="7">
        <v>31</v>
      </c>
      <c r="C57" s="26" t="s">
        <v>64</v>
      </c>
      <c r="D57" s="28" t="s">
        <v>14</v>
      </c>
      <c r="E57" s="27" t="s">
        <v>65</v>
      </c>
      <c r="F57" s="26" t="s">
        <v>66</v>
      </c>
      <c r="G57" s="9">
        <v>1</v>
      </c>
      <c r="H57" s="10">
        <v>2458</v>
      </c>
      <c r="I57" s="19">
        <v>1229</v>
      </c>
      <c r="J57" s="33">
        <v>1229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2"/>
        <v>1</v>
      </c>
      <c r="O57" s="9">
        <f t="shared" si="2"/>
        <v>2458</v>
      </c>
      <c r="P57" s="9">
        <f t="shared" si="2"/>
        <v>1229</v>
      </c>
      <c r="Q57" s="9">
        <f t="shared" si="2"/>
        <v>1229</v>
      </c>
      <c r="R57" s="9">
        <v>1</v>
      </c>
      <c r="S57" s="9">
        <v>2458</v>
      </c>
    </row>
    <row r="58" spans="2:19" ht="39">
      <c r="B58" s="7">
        <v>32</v>
      </c>
      <c r="C58" s="26" t="s">
        <v>67</v>
      </c>
      <c r="D58" s="28" t="s">
        <v>14</v>
      </c>
      <c r="E58" s="27" t="s">
        <v>68</v>
      </c>
      <c r="F58" s="26" t="s">
        <v>728</v>
      </c>
      <c r="G58" s="9">
        <v>1</v>
      </c>
      <c r="H58" s="10">
        <v>665</v>
      </c>
      <c r="I58" s="19">
        <v>0</v>
      </c>
      <c r="J58" s="33">
        <v>665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2"/>
        <v>1</v>
      </c>
      <c r="O58" s="9">
        <f t="shared" si="2"/>
        <v>665</v>
      </c>
      <c r="P58" s="9">
        <f t="shared" si="2"/>
        <v>0</v>
      </c>
      <c r="Q58" s="9">
        <f t="shared" si="2"/>
        <v>665</v>
      </c>
      <c r="R58" s="9">
        <v>1</v>
      </c>
      <c r="S58" s="9">
        <v>665</v>
      </c>
    </row>
    <row r="59" spans="2:19" ht="26.25">
      <c r="B59" s="7">
        <v>33</v>
      </c>
      <c r="C59" s="26" t="s">
        <v>420</v>
      </c>
      <c r="D59" s="28" t="s">
        <v>14</v>
      </c>
      <c r="E59" s="27" t="s">
        <v>65</v>
      </c>
      <c r="F59" s="26" t="s">
        <v>421</v>
      </c>
      <c r="G59" s="9">
        <v>1</v>
      </c>
      <c r="H59" s="10">
        <v>2474.9100000000003</v>
      </c>
      <c r="I59" s="19">
        <v>1237.46</v>
      </c>
      <c r="J59" s="33">
        <v>1237.45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2"/>
        <v>1</v>
      </c>
      <c r="O59" s="9">
        <f t="shared" si="2"/>
        <v>2474.9100000000003</v>
      </c>
      <c r="P59" s="9">
        <f t="shared" si="2"/>
        <v>1237.46</v>
      </c>
      <c r="Q59" s="9">
        <f t="shared" si="2"/>
        <v>1237.45</v>
      </c>
      <c r="R59" s="9">
        <v>1</v>
      </c>
      <c r="S59" s="9">
        <v>2474.9100000000003</v>
      </c>
    </row>
    <row r="60" spans="2:19" ht="53.25" thickBot="1">
      <c r="B60" s="7">
        <v>34</v>
      </c>
      <c r="C60" s="26" t="s">
        <v>225</v>
      </c>
      <c r="D60" s="28" t="s">
        <v>14</v>
      </c>
      <c r="E60" s="27" t="s">
        <v>65</v>
      </c>
      <c r="F60" s="26" t="s">
        <v>226</v>
      </c>
      <c r="G60" s="9">
        <v>1</v>
      </c>
      <c r="H60" s="10">
        <v>549.98</v>
      </c>
      <c r="I60" s="19">
        <v>274.99</v>
      </c>
      <c r="J60" s="33">
        <v>274.99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2"/>
        <v>1</v>
      </c>
      <c r="O60" s="9">
        <f t="shared" si="2"/>
        <v>549.98</v>
      </c>
      <c r="P60" s="9">
        <f t="shared" si="2"/>
        <v>274.99</v>
      </c>
      <c r="Q60" s="9">
        <f t="shared" si="2"/>
        <v>274.99</v>
      </c>
      <c r="R60" s="9">
        <v>1</v>
      </c>
      <c r="S60" s="9">
        <v>549.98</v>
      </c>
    </row>
    <row r="61" spans="2:10" ht="13.5" thickBot="1">
      <c r="B61" s="11"/>
      <c r="C61" s="12" t="s">
        <v>729</v>
      </c>
      <c r="D61" s="23" t="s">
        <v>9</v>
      </c>
      <c r="E61" s="24" t="s">
        <v>9</v>
      </c>
      <c r="F61" s="24" t="s">
        <v>9</v>
      </c>
      <c r="G61" s="13">
        <f>SUM('П.Комарівці'!N55:N60)</f>
        <v>5</v>
      </c>
      <c r="H61" s="14">
        <f>SUM('П.Комарівці'!O55:O60)</f>
        <v>7382.889999999999</v>
      </c>
      <c r="I61" s="20">
        <f>SUM('П.Комарівці'!P55:P60)</f>
        <v>3358.95</v>
      </c>
      <c r="J61" s="34">
        <f>SUM('П.Комарівці'!Q55:Q60)</f>
        <v>4023.9399999999996</v>
      </c>
    </row>
    <row r="62" spans="2:10" ht="15" thickBot="1">
      <c r="B62" s="134" t="s">
        <v>155</v>
      </c>
      <c r="C62" s="135"/>
      <c r="D62" s="6"/>
      <c r="E62" s="6"/>
      <c r="F62" s="6"/>
      <c r="G62" s="6"/>
      <c r="H62" s="6"/>
      <c r="I62" s="6"/>
      <c r="J62" s="32"/>
    </row>
    <row r="63" spans="2:19" ht="26.25">
      <c r="B63" s="7">
        <v>35</v>
      </c>
      <c r="C63" s="26" t="s">
        <v>71</v>
      </c>
      <c r="D63" s="28" t="s">
        <v>14</v>
      </c>
      <c r="E63" s="27" t="s">
        <v>72</v>
      </c>
      <c r="F63" s="26" t="s">
        <v>730</v>
      </c>
      <c r="G63" s="9">
        <v>1</v>
      </c>
      <c r="H63" s="10">
        <v>864.07</v>
      </c>
      <c r="I63" s="19">
        <v>432.04</v>
      </c>
      <c r="J63" s="33">
        <v>432.03000000000003</v>
      </c>
      <c r="K63" s="29">
        <v>1</v>
      </c>
      <c r="L63" s="10" t="e">
        <f>#REF!</f>
        <v>#REF!</v>
      </c>
      <c r="M63" s="9" t="e">
        <f>#REF!</f>
        <v>#REF!</v>
      </c>
      <c r="N63" s="8">
        <f aca="true" t="shared" si="3" ref="N63:Q88">G63</f>
        <v>1</v>
      </c>
      <c r="O63" s="9">
        <f t="shared" si="3"/>
        <v>864.07</v>
      </c>
      <c r="P63" s="9">
        <f t="shared" si="3"/>
        <v>432.04</v>
      </c>
      <c r="Q63" s="9">
        <f t="shared" si="3"/>
        <v>432.03000000000003</v>
      </c>
      <c r="R63" s="9">
        <v>1</v>
      </c>
      <c r="S63" s="9">
        <v>864.07</v>
      </c>
    </row>
    <row r="64" spans="2:19" ht="26.25">
      <c r="B64" s="7">
        <v>36</v>
      </c>
      <c r="C64" s="26" t="s">
        <v>229</v>
      </c>
      <c r="D64" s="28" t="s">
        <v>14</v>
      </c>
      <c r="E64" s="27" t="s">
        <v>72</v>
      </c>
      <c r="F64" s="26" t="s">
        <v>731</v>
      </c>
      <c r="G64" s="9">
        <v>1</v>
      </c>
      <c r="H64" s="10">
        <v>611.9100000000001</v>
      </c>
      <c r="I64" s="19">
        <v>305.96000000000004</v>
      </c>
      <c r="J64" s="33">
        <v>305.95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3"/>
        <v>1</v>
      </c>
      <c r="O64" s="9">
        <f t="shared" si="3"/>
        <v>611.9100000000001</v>
      </c>
      <c r="P64" s="9">
        <f t="shared" si="3"/>
        <v>305.96000000000004</v>
      </c>
      <c r="Q64" s="9">
        <f t="shared" si="3"/>
        <v>305.95</v>
      </c>
      <c r="R64" s="9">
        <v>1</v>
      </c>
      <c r="S64" s="9">
        <v>611.9100000000001</v>
      </c>
    </row>
    <row r="65" spans="2:19" ht="26.25">
      <c r="B65" s="7">
        <v>37</v>
      </c>
      <c r="C65" s="26" t="s">
        <v>76</v>
      </c>
      <c r="D65" s="28" t="s">
        <v>14</v>
      </c>
      <c r="E65" s="27" t="s">
        <v>72</v>
      </c>
      <c r="F65" s="26" t="s">
        <v>732</v>
      </c>
      <c r="G65" s="9">
        <v>1</v>
      </c>
      <c r="H65" s="10">
        <v>3798</v>
      </c>
      <c r="I65" s="19">
        <v>1899</v>
      </c>
      <c r="J65" s="33">
        <v>1899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3"/>
        <v>1</v>
      </c>
      <c r="O65" s="9">
        <f t="shared" si="3"/>
        <v>3798</v>
      </c>
      <c r="P65" s="9">
        <f t="shared" si="3"/>
        <v>1899</v>
      </c>
      <c r="Q65" s="9">
        <f t="shared" si="3"/>
        <v>1899</v>
      </c>
      <c r="R65" s="9">
        <v>1</v>
      </c>
      <c r="S65" s="9">
        <v>3798</v>
      </c>
    </row>
    <row r="66" spans="2:19" ht="26.25">
      <c r="B66" s="7">
        <v>38</v>
      </c>
      <c r="C66" s="26" t="s">
        <v>113</v>
      </c>
      <c r="D66" s="28" t="s">
        <v>14</v>
      </c>
      <c r="E66" s="27" t="s">
        <v>114</v>
      </c>
      <c r="F66" s="26" t="s">
        <v>733</v>
      </c>
      <c r="G66" s="9">
        <v>1</v>
      </c>
      <c r="H66" s="10">
        <v>395</v>
      </c>
      <c r="I66" s="19">
        <v>198</v>
      </c>
      <c r="J66" s="33">
        <v>197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3"/>
        <v>1</v>
      </c>
      <c r="O66" s="9">
        <f t="shared" si="3"/>
        <v>395</v>
      </c>
      <c r="P66" s="9">
        <f t="shared" si="3"/>
        <v>198</v>
      </c>
      <c r="Q66" s="9">
        <f t="shared" si="3"/>
        <v>197</v>
      </c>
      <c r="R66" s="9">
        <v>1</v>
      </c>
      <c r="S66" s="9">
        <v>395</v>
      </c>
    </row>
    <row r="67" spans="2:19" ht="39">
      <c r="B67" s="7">
        <v>39</v>
      </c>
      <c r="C67" s="26" t="s">
        <v>240</v>
      </c>
      <c r="D67" s="28" t="s">
        <v>14</v>
      </c>
      <c r="E67" s="27" t="s">
        <v>79</v>
      </c>
      <c r="F67" s="26" t="s">
        <v>734</v>
      </c>
      <c r="G67" s="9">
        <v>1</v>
      </c>
      <c r="H67" s="10">
        <v>1700</v>
      </c>
      <c r="I67" s="19">
        <v>850</v>
      </c>
      <c r="J67" s="33">
        <v>850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3"/>
        <v>1</v>
      </c>
      <c r="O67" s="9">
        <f t="shared" si="3"/>
        <v>1700</v>
      </c>
      <c r="P67" s="9">
        <f t="shared" si="3"/>
        <v>850</v>
      </c>
      <c r="Q67" s="9">
        <f t="shared" si="3"/>
        <v>850</v>
      </c>
      <c r="R67" s="9">
        <v>1</v>
      </c>
      <c r="S67" s="9">
        <v>1700</v>
      </c>
    </row>
    <row r="68" spans="2:19" ht="26.25">
      <c r="B68" s="7">
        <v>40</v>
      </c>
      <c r="C68" s="26" t="s">
        <v>118</v>
      </c>
      <c r="D68" s="28" t="s">
        <v>14</v>
      </c>
      <c r="E68" s="27" t="s">
        <v>119</v>
      </c>
      <c r="F68" s="26" t="s">
        <v>735</v>
      </c>
      <c r="G68" s="9">
        <v>1</v>
      </c>
      <c r="H68" s="10">
        <v>690</v>
      </c>
      <c r="I68" s="19">
        <v>345</v>
      </c>
      <c r="J68" s="33">
        <v>345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3"/>
        <v>1</v>
      </c>
      <c r="O68" s="9">
        <f t="shared" si="3"/>
        <v>690</v>
      </c>
      <c r="P68" s="9">
        <f t="shared" si="3"/>
        <v>345</v>
      </c>
      <c r="Q68" s="9">
        <f t="shared" si="3"/>
        <v>345</v>
      </c>
      <c r="R68" s="9">
        <v>1</v>
      </c>
      <c r="S68" s="9">
        <v>690</v>
      </c>
    </row>
    <row r="69" spans="2:19" ht="26.25">
      <c r="B69" s="7">
        <v>41</v>
      </c>
      <c r="C69" s="26" t="s">
        <v>121</v>
      </c>
      <c r="D69" s="28" t="s">
        <v>14</v>
      </c>
      <c r="E69" s="27" t="s">
        <v>119</v>
      </c>
      <c r="F69" s="26" t="s">
        <v>736</v>
      </c>
      <c r="G69" s="9">
        <v>1</v>
      </c>
      <c r="H69" s="10">
        <v>679</v>
      </c>
      <c r="I69" s="19">
        <v>340</v>
      </c>
      <c r="J69" s="33">
        <v>339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3"/>
        <v>1</v>
      </c>
      <c r="O69" s="9">
        <f t="shared" si="3"/>
        <v>679</v>
      </c>
      <c r="P69" s="9">
        <f t="shared" si="3"/>
        <v>340</v>
      </c>
      <c r="Q69" s="9">
        <f t="shared" si="3"/>
        <v>339</v>
      </c>
      <c r="R69" s="9">
        <v>1</v>
      </c>
      <c r="S69" s="9">
        <v>679</v>
      </c>
    </row>
    <row r="70" spans="2:19" ht="39">
      <c r="B70" s="7">
        <v>42</v>
      </c>
      <c r="C70" s="26" t="s">
        <v>123</v>
      </c>
      <c r="D70" s="28" t="s">
        <v>14</v>
      </c>
      <c r="E70" s="27" t="s">
        <v>124</v>
      </c>
      <c r="F70" s="26" t="s">
        <v>737</v>
      </c>
      <c r="G70" s="9">
        <v>1</v>
      </c>
      <c r="H70" s="10">
        <v>394</v>
      </c>
      <c r="I70" s="19">
        <v>197</v>
      </c>
      <c r="J70" s="33">
        <v>197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3"/>
        <v>1</v>
      </c>
      <c r="O70" s="9">
        <f t="shared" si="3"/>
        <v>394</v>
      </c>
      <c r="P70" s="9">
        <f t="shared" si="3"/>
        <v>197</v>
      </c>
      <c r="Q70" s="9">
        <f t="shared" si="3"/>
        <v>197</v>
      </c>
      <c r="R70" s="9">
        <v>1</v>
      </c>
      <c r="S70" s="9">
        <v>394</v>
      </c>
    </row>
    <row r="71" spans="2:19" ht="26.25">
      <c r="B71" s="7">
        <v>43</v>
      </c>
      <c r="C71" s="26" t="s">
        <v>126</v>
      </c>
      <c r="D71" s="28" t="s">
        <v>14</v>
      </c>
      <c r="E71" s="27" t="s">
        <v>127</v>
      </c>
      <c r="F71" s="26" t="s">
        <v>738</v>
      </c>
      <c r="G71" s="9">
        <v>1</v>
      </c>
      <c r="H71" s="10">
        <v>384</v>
      </c>
      <c r="I71" s="19">
        <v>192</v>
      </c>
      <c r="J71" s="33">
        <v>192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3"/>
        <v>1</v>
      </c>
      <c r="O71" s="9">
        <f t="shared" si="3"/>
        <v>384</v>
      </c>
      <c r="P71" s="9">
        <f t="shared" si="3"/>
        <v>192</v>
      </c>
      <c r="Q71" s="9">
        <f t="shared" si="3"/>
        <v>192</v>
      </c>
      <c r="R71" s="9">
        <v>1</v>
      </c>
      <c r="S71" s="9">
        <v>384</v>
      </c>
    </row>
    <row r="72" spans="2:19" ht="26.25">
      <c r="B72" s="7">
        <v>44</v>
      </c>
      <c r="C72" s="26" t="s">
        <v>739</v>
      </c>
      <c r="D72" s="28" t="s">
        <v>14</v>
      </c>
      <c r="E72" s="27" t="s">
        <v>337</v>
      </c>
      <c r="F72" s="26" t="s">
        <v>740</v>
      </c>
      <c r="G72" s="9">
        <v>1</v>
      </c>
      <c r="H72" s="10">
        <v>24</v>
      </c>
      <c r="I72" s="19">
        <v>24</v>
      </c>
      <c r="J72" s="33">
        <v>0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3"/>
        <v>1</v>
      </c>
      <c r="O72" s="9">
        <f t="shared" si="3"/>
        <v>24</v>
      </c>
      <c r="P72" s="9">
        <f t="shared" si="3"/>
        <v>24</v>
      </c>
      <c r="Q72" s="9">
        <f t="shared" si="3"/>
        <v>0</v>
      </c>
      <c r="R72" s="9">
        <v>1</v>
      </c>
      <c r="S72" s="9">
        <v>24</v>
      </c>
    </row>
    <row r="73" spans="2:19" ht="26.25">
      <c r="B73" s="7">
        <v>45</v>
      </c>
      <c r="C73" s="26" t="s">
        <v>741</v>
      </c>
      <c r="D73" s="28" t="s">
        <v>14</v>
      </c>
      <c r="E73" s="27" t="s">
        <v>337</v>
      </c>
      <c r="F73" s="26" t="s">
        <v>742</v>
      </c>
      <c r="G73" s="9">
        <v>1</v>
      </c>
      <c r="H73" s="10">
        <v>15</v>
      </c>
      <c r="I73" s="19">
        <v>15</v>
      </c>
      <c r="J73" s="33">
        <v>0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3"/>
        <v>1</v>
      </c>
      <c r="O73" s="9">
        <f t="shared" si="3"/>
        <v>15</v>
      </c>
      <c r="P73" s="9">
        <f t="shared" si="3"/>
        <v>15</v>
      </c>
      <c r="Q73" s="9">
        <f t="shared" si="3"/>
        <v>0</v>
      </c>
      <c r="R73" s="9">
        <v>1</v>
      </c>
      <c r="S73" s="9">
        <v>15</v>
      </c>
    </row>
    <row r="74" spans="2:19" ht="26.25">
      <c r="B74" s="7">
        <v>46</v>
      </c>
      <c r="C74" s="26" t="s">
        <v>743</v>
      </c>
      <c r="D74" s="28" t="s">
        <v>14</v>
      </c>
      <c r="E74" s="27" t="s">
        <v>337</v>
      </c>
      <c r="F74" s="26" t="s">
        <v>744</v>
      </c>
      <c r="G74" s="9">
        <v>1</v>
      </c>
      <c r="H74" s="10">
        <v>17</v>
      </c>
      <c r="I74" s="19">
        <v>17</v>
      </c>
      <c r="J74" s="33">
        <v>0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3"/>
        <v>1</v>
      </c>
      <c r="O74" s="9">
        <f t="shared" si="3"/>
        <v>17</v>
      </c>
      <c r="P74" s="9">
        <f t="shared" si="3"/>
        <v>17</v>
      </c>
      <c r="Q74" s="9">
        <f t="shared" si="3"/>
        <v>0</v>
      </c>
      <c r="R74" s="9">
        <v>1</v>
      </c>
      <c r="S74" s="9">
        <v>17</v>
      </c>
    </row>
    <row r="75" spans="2:19" ht="26.25">
      <c r="B75" s="7">
        <v>47</v>
      </c>
      <c r="C75" s="26" t="s">
        <v>745</v>
      </c>
      <c r="D75" s="28" t="s">
        <v>14</v>
      </c>
      <c r="E75" s="27" t="s">
        <v>337</v>
      </c>
      <c r="F75" s="26" t="s">
        <v>746</v>
      </c>
      <c r="G75" s="9">
        <v>3</v>
      </c>
      <c r="H75" s="10">
        <v>150</v>
      </c>
      <c r="I75" s="19">
        <v>150</v>
      </c>
      <c r="J75" s="33">
        <v>0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3"/>
        <v>3</v>
      </c>
      <c r="O75" s="9">
        <f t="shared" si="3"/>
        <v>150</v>
      </c>
      <c r="P75" s="9">
        <f t="shared" si="3"/>
        <v>150</v>
      </c>
      <c r="Q75" s="9">
        <f t="shared" si="3"/>
        <v>0</v>
      </c>
      <c r="R75" s="9">
        <v>3</v>
      </c>
      <c r="S75" s="9">
        <v>150</v>
      </c>
    </row>
    <row r="76" spans="2:19" ht="26.25">
      <c r="B76" s="7">
        <v>48</v>
      </c>
      <c r="C76" s="26" t="s">
        <v>747</v>
      </c>
      <c r="D76" s="28" t="s">
        <v>14</v>
      </c>
      <c r="E76" s="27" t="s">
        <v>337</v>
      </c>
      <c r="F76" s="26" t="s">
        <v>748</v>
      </c>
      <c r="G76" s="9">
        <v>1</v>
      </c>
      <c r="H76" s="10">
        <v>69</v>
      </c>
      <c r="I76" s="19">
        <v>69</v>
      </c>
      <c r="J76" s="33">
        <v>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3"/>
        <v>1</v>
      </c>
      <c r="O76" s="9">
        <f t="shared" si="3"/>
        <v>69</v>
      </c>
      <c r="P76" s="9">
        <f t="shared" si="3"/>
        <v>69</v>
      </c>
      <c r="Q76" s="9">
        <f t="shared" si="3"/>
        <v>0</v>
      </c>
      <c r="R76" s="9">
        <v>1</v>
      </c>
      <c r="S76" s="9">
        <v>69</v>
      </c>
    </row>
    <row r="77" spans="2:19" ht="26.25">
      <c r="B77" s="7">
        <v>49</v>
      </c>
      <c r="C77" s="26" t="s">
        <v>749</v>
      </c>
      <c r="D77" s="28" t="s">
        <v>14</v>
      </c>
      <c r="E77" s="27" t="s">
        <v>337</v>
      </c>
      <c r="F77" s="26" t="s">
        <v>750</v>
      </c>
      <c r="G77" s="9">
        <v>1</v>
      </c>
      <c r="H77" s="10">
        <v>999</v>
      </c>
      <c r="I77" s="19">
        <v>999</v>
      </c>
      <c r="J77" s="33">
        <v>0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3"/>
        <v>1</v>
      </c>
      <c r="O77" s="9">
        <f t="shared" si="3"/>
        <v>999</v>
      </c>
      <c r="P77" s="9">
        <f t="shared" si="3"/>
        <v>999</v>
      </c>
      <c r="Q77" s="9">
        <f t="shared" si="3"/>
        <v>0</v>
      </c>
      <c r="R77" s="9">
        <v>1</v>
      </c>
      <c r="S77" s="9">
        <v>999</v>
      </c>
    </row>
    <row r="78" spans="2:19" ht="26.25">
      <c r="B78" s="7">
        <v>50</v>
      </c>
      <c r="C78" s="26" t="s">
        <v>751</v>
      </c>
      <c r="D78" s="28" t="s">
        <v>14</v>
      </c>
      <c r="E78" s="27" t="s">
        <v>337</v>
      </c>
      <c r="F78" s="26" t="s">
        <v>752</v>
      </c>
      <c r="G78" s="9">
        <v>1</v>
      </c>
      <c r="H78" s="10">
        <v>40</v>
      </c>
      <c r="I78" s="19">
        <v>40</v>
      </c>
      <c r="J78" s="33">
        <v>0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3"/>
        <v>1</v>
      </c>
      <c r="O78" s="9">
        <f t="shared" si="3"/>
        <v>40</v>
      </c>
      <c r="P78" s="9">
        <f t="shared" si="3"/>
        <v>40</v>
      </c>
      <c r="Q78" s="9">
        <f t="shared" si="3"/>
        <v>0</v>
      </c>
      <c r="R78" s="9">
        <v>1</v>
      </c>
      <c r="S78" s="9">
        <v>40</v>
      </c>
    </row>
    <row r="79" spans="2:19" ht="26.25">
      <c r="B79" s="7">
        <v>51</v>
      </c>
      <c r="C79" s="26" t="s">
        <v>753</v>
      </c>
      <c r="D79" s="28" t="s">
        <v>14</v>
      </c>
      <c r="E79" s="27" t="s">
        <v>337</v>
      </c>
      <c r="F79" s="26" t="s">
        <v>754</v>
      </c>
      <c r="G79" s="9">
        <v>1</v>
      </c>
      <c r="H79" s="10">
        <v>60</v>
      </c>
      <c r="I79" s="19">
        <v>60</v>
      </c>
      <c r="J79" s="33">
        <v>0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3"/>
        <v>1</v>
      </c>
      <c r="O79" s="9">
        <f t="shared" si="3"/>
        <v>60</v>
      </c>
      <c r="P79" s="9">
        <f t="shared" si="3"/>
        <v>60</v>
      </c>
      <c r="Q79" s="9">
        <f t="shared" si="3"/>
        <v>0</v>
      </c>
      <c r="R79" s="9">
        <v>1</v>
      </c>
      <c r="S79" s="9">
        <v>60</v>
      </c>
    </row>
    <row r="80" spans="2:19" ht="26.25">
      <c r="B80" s="7">
        <v>52</v>
      </c>
      <c r="C80" s="26" t="s">
        <v>755</v>
      </c>
      <c r="D80" s="28" t="s">
        <v>14</v>
      </c>
      <c r="E80" s="27" t="s">
        <v>337</v>
      </c>
      <c r="F80" s="26" t="s">
        <v>756</v>
      </c>
      <c r="G80" s="9">
        <v>4</v>
      </c>
      <c r="H80" s="10">
        <v>54</v>
      </c>
      <c r="I80" s="19">
        <v>54</v>
      </c>
      <c r="J80" s="33">
        <v>0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3"/>
        <v>4</v>
      </c>
      <c r="O80" s="9">
        <f t="shared" si="3"/>
        <v>54</v>
      </c>
      <c r="P80" s="9">
        <f t="shared" si="3"/>
        <v>54</v>
      </c>
      <c r="Q80" s="9">
        <f t="shared" si="3"/>
        <v>0</v>
      </c>
      <c r="R80" s="9">
        <v>4</v>
      </c>
      <c r="S80" s="9">
        <v>54</v>
      </c>
    </row>
    <row r="81" spans="2:19" ht="26.25">
      <c r="B81" s="7">
        <v>53</v>
      </c>
      <c r="C81" s="26" t="s">
        <v>757</v>
      </c>
      <c r="D81" s="28" t="s">
        <v>14</v>
      </c>
      <c r="E81" s="27" t="s">
        <v>337</v>
      </c>
      <c r="F81" s="26" t="s">
        <v>758</v>
      </c>
      <c r="G81" s="9">
        <v>1</v>
      </c>
      <c r="H81" s="10">
        <v>182</v>
      </c>
      <c r="I81" s="19">
        <v>182</v>
      </c>
      <c r="J81" s="33">
        <v>0</v>
      </c>
      <c r="K81" s="29">
        <v>1</v>
      </c>
      <c r="L81" s="10" t="e">
        <f>#REF!</f>
        <v>#REF!</v>
      </c>
      <c r="M81" s="9" t="e">
        <f>#REF!</f>
        <v>#REF!</v>
      </c>
      <c r="N81" s="8">
        <f t="shared" si="3"/>
        <v>1</v>
      </c>
      <c r="O81" s="9">
        <f t="shared" si="3"/>
        <v>182</v>
      </c>
      <c r="P81" s="9">
        <f t="shared" si="3"/>
        <v>182</v>
      </c>
      <c r="Q81" s="9">
        <f t="shared" si="3"/>
        <v>0</v>
      </c>
      <c r="R81" s="9">
        <v>1</v>
      </c>
      <c r="S81" s="9">
        <v>182</v>
      </c>
    </row>
    <row r="82" spans="2:19" ht="26.25">
      <c r="B82" s="7">
        <v>54</v>
      </c>
      <c r="C82" s="26" t="s">
        <v>759</v>
      </c>
      <c r="D82" s="28" t="s">
        <v>14</v>
      </c>
      <c r="E82" s="27" t="s">
        <v>337</v>
      </c>
      <c r="F82" s="26" t="s">
        <v>760</v>
      </c>
      <c r="G82" s="9">
        <v>1</v>
      </c>
      <c r="H82" s="10">
        <v>48</v>
      </c>
      <c r="I82" s="19">
        <v>48</v>
      </c>
      <c r="J82" s="33">
        <v>0</v>
      </c>
      <c r="K82" s="29">
        <v>1</v>
      </c>
      <c r="L82" s="10" t="e">
        <f>#REF!</f>
        <v>#REF!</v>
      </c>
      <c r="M82" s="9" t="e">
        <f>#REF!</f>
        <v>#REF!</v>
      </c>
      <c r="N82" s="8">
        <f t="shared" si="3"/>
        <v>1</v>
      </c>
      <c r="O82" s="9">
        <f t="shared" si="3"/>
        <v>48</v>
      </c>
      <c r="P82" s="9">
        <f t="shared" si="3"/>
        <v>48</v>
      </c>
      <c r="Q82" s="9">
        <f t="shared" si="3"/>
        <v>0</v>
      </c>
      <c r="R82" s="9">
        <v>1</v>
      </c>
      <c r="S82" s="9">
        <v>48</v>
      </c>
    </row>
    <row r="83" spans="2:19" ht="26.25">
      <c r="B83" s="7">
        <v>55</v>
      </c>
      <c r="C83" s="26" t="s">
        <v>761</v>
      </c>
      <c r="D83" s="28" t="s">
        <v>14</v>
      </c>
      <c r="E83" s="27" t="s">
        <v>337</v>
      </c>
      <c r="F83" s="26" t="s">
        <v>762</v>
      </c>
      <c r="G83" s="9">
        <v>3</v>
      </c>
      <c r="H83" s="10">
        <v>48</v>
      </c>
      <c r="I83" s="19">
        <v>48</v>
      </c>
      <c r="J83" s="33">
        <v>0</v>
      </c>
      <c r="K83" s="29">
        <v>1</v>
      </c>
      <c r="L83" s="10" t="e">
        <f>#REF!</f>
        <v>#REF!</v>
      </c>
      <c r="M83" s="9" t="e">
        <f>#REF!</f>
        <v>#REF!</v>
      </c>
      <c r="N83" s="8">
        <f t="shared" si="3"/>
        <v>3</v>
      </c>
      <c r="O83" s="9">
        <f t="shared" si="3"/>
        <v>48</v>
      </c>
      <c r="P83" s="9">
        <f t="shared" si="3"/>
        <v>48</v>
      </c>
      <c r="Q83" s="9">
        <f t="shared" si="3"/>
        <v>0</v>
      </c>
      <c r="R83" s="9">
        <v>3</v>
      </c>
      <c r="S83" s="9">
        <v>48</v>
      </c>
    </row>
    <row r="84" spans="2:19" ht="26.25">
      <c r="B84" s="7">
        <v>56</v>
      </c>
      <c r="C84" s="26" t="s">
        <v>399</v>
      </c>
      <c r="D84" s="28" t="s">
        <v>14</v>
      </c>
      <c r="E84" s="27" t="s">
        <v>337</v>
      </c>
      <c r="F84" s="26" t="s">
        <v>763</v>
      </c>
      <c r="G84" s="9">
        <v>1</v>
      </c>
      <c r="H84" s="10">
        <v>500</v>
      </c>
      <c r="I84" s="19">
        <v>500</v>
      </c>
      <c r="J84" s="33">
        <v>0</v>
      </c>
      <c r="K84" s="29">
        <v>1</v>
      </c>
      <c r="L84" s="10" t="e">
        <f>#REF!</f>
        <v>#REF!</v>
      </c>
      <c r="M84" s="9" t="e">
        <f>#REF!</f>
        <v>#REF!</v>
      </c>
      <c r="N84" s="8">
        <f t="shared" si="3"/>
        <v>1</v>
      </c>
      <c r="O84" s="9">
        <f t="shared" si="3"/>
        <v>500</v>
      </c>
      <c r="P84" s="9">
        <f t="shared" si="3"/>
        <v>500</v>
      </c>
      <c r="Q84" s="9">
        <f t="shared" si="3"/>
        <v>0</v>
      </c>
      <c r="R84" s="9">
        <v>1</v>
      </c>
      <c r="S84" s="9">
        <v>500</v>
      </c>
    </row>
    <row r="85" spans="2:19" ht="26.25">
      <c r="B85" s="7">
        <v>57</v>
      </c>
      <c r="C85" s="26" t="s">
        <v>211</v>
      </c>
      <c r="D85" s="28" t="s">
        <v>14</v>
      </c>
      <c r="E85" s="27" t="s">
        <v>337</v>
      </c>
      <c r="F85" s="26" t="s">
        <v>764</v>
      </c>
      <c r="G85" s="9">
        <v>1</v>
      </c>
      <c r="H85" s="10">
        <v>68</v>
      </c>
      <c r="I85" s="19">
        <v>68</v>
      </c>
      <c r="J85" s="33">
        <v>0</v>
      </c>
      <c r="K85" s="29">
        <v>1</v>
      </c>
      <c r="L85" s="10" t="e">
        <f>#REF!</f>
        <v>#REF!</v>
      </c>
      <c r="M85" s="9" t="e">
        <f>#REF!</f>
        <v>#REF!</v>
      </c>
      <c r="N85" s="8">
        <f t="shared" si="3"/>
        <v>1</v>
      </c>
      <c r="O85" s="9">
        <f t="shared" si="3"/>
        <v>68</v>
      </c>
      <c r="P85" s="9">
        <f t="shared" si="3"/>
        <v>68</v>
      </c>
      <c r="Q85" s="9">
        <f t="shared" si="3"/>
        <v>0</v>
      </c>
      <c r="R85" s="9">
        <v>1</v>
      </c>
      <c r="S85" s="9">
        <v>68</v>
      </c>
    </row>
    <row r="86" spans="2:19" ht="26.25">
      <c r="B86" s="7">
        <v>58</v>
      </c>
      <c r="C86" s="26" t="s">
        <v>765</v>
      </c>
      <c r="D86" s="28" t="s">
        <v>14</v>
      </c>
      <c r="E86" s="27" t="s">
        <v>337</v>
      </c>
      <c r="F86" s="26" t="s">
        <v>766</v>
      </c>
      <c r="G86" s="9">
        <v>1</v>
      </c>
      <c r="H86" s="10">
        <v>22</v>
      </c>
      <c r="I86" s="19">
        <v>22</v>
      </c>
      <c r="J86" s="33">
        <v>0</v>
      </c>
      <c r="K86" s="29">
        <v>1</v>
      </c>
      <c r="L86" s="10" t="e">
        <f>#REF!</f>
        <v>#REF!</v>
      </c>
      <c r="M86" s="9" t="e">
        <f>#REF!</f>
        <v>#REF!</v>
      </c>
      <c r="N86" s="8">
        <f t="shared" si="3"/>
        <v>1</v>
      </c>
      <c r="O86" s="9">
        <f t="shared" si="3"/>
        <v>22</v>
      </c>
      <c r="P86" s="9">
        <f t="shared" si="3"/>
        <v>22</v>
      </c>
      <c r="Q86" s="9">
        <f t="shared" si="3"/>
        <v>0</v>
      </c>
      <c r="R86" s="9">
        <v>1</v>
      </c>
      <c r="S86" s="9">
        <v>22</v>
      </c>
    </row>
    <row r="87" spans="2:19" ht="26.25">
      <c r="B87" s="7">
        <v>59</v>
      </c>
      <c r="C87" s="26" t="s">
        <v>143</v>
      </c>
      <c r="D87" s="28" t="s">
        <v>14</v>
      </c>
      <c r="E87" s="27" t="s">
        <v>144</v>
      </c>
      <c r="F87" s="26" t="s">
        <v>145</v>
      </c>
      <c r="G87" s="9">
        <v>1</v>
      </c>
      <c r="H87" s="10">
        <v>10.870000000000001</v>
      </c>
      <c r="I87" s="19">
        <v>5</v>
      </c>
      <c r="J87" s="33">
        <v>5.87</v>
      </c>
      <c r="K87" s="29">
        <v>1</v>
      </c>
      <c r="L87" s="10" t="e">
        <f>#REF!</f>
        <v>#REF!</v>
      </c>
      <c r="M87" s="9" t="e">
        <f>#REF!</f>
        <v>#REF!</v>
      </c>
      <c r="N87" s="8">
        <f t="shared" si="3"/>
        <v>1</v>
      </c>
      <c r="O87" s="9">
        <f t="shared" si="3"/>
        <v>10.870000000000001</v>
      </c>
      <c r="P87" s="9">
        <f t="shared" si="3"/>
        <v>5</v>
      </c>
      <c r="Q87" s="9">
        <f t="shared" si="3"/>
        <v>5.87</v>
      </c>
      <c r="R87" s="9">
        <v>1</v>
      </c>
      <c r="S87" s="9">
        <v>10.870000000000001</v>
      </c>
    </row>
    <row r="88" spans="2:19" ht="66" thickBot="1">
      <c r="B88" s="7">
        <v>60</v>
      </c>
      <c r="C88" s="26" t="s">
        <v>767</v>
      </c>
      <c r="D88" s="28" t="s">
        <v>14</v>
      </c>
      <c r="E88" s="27" t="s">
        <v>65</v>
      </c>
      <c r="F88" s="26" t="s">
        <v>147</v>
      </c>
      <c r="G88" s="9">
        <v>1</v>
      </c>
      <c r="H88" s="10">
        <v>215</v>
      </c>
      <c r="I88" s="19">
        <v>107.5</v>
      </c>
      <c r="J88" s="33">
        <v>107.5</v>
      </c>
      <c r="K88" s="29">
        <v>1</v>
      </c>
      <c r="L88" s="10" t="e">
        <f>#REF!</f>
        <v>#REF!</v>
      </c>
      <c r="M88" s="9" t="e">
        <f>#REF!</f>
        <v>#REF!</v>
      </c>
      <c r="N88" s="8">
        <f t="shared" si="3"/>
        <v>1</v>
      </c>
      <c r="O88" s="9">
        <f t="shared" si="3"/>
        <v>215</v>
      </c>
      <c r="P88" s="9">
        <f t="shared" si="3"/>
        <v>107.5</v>
      </c>
      <c r="Q88" s="9">
        <f t="shared" si="3"/>
        <v>107.5</v>
      </c>
      <c r="R88" s="9">
        <v>1</v>
      </c>
      <c r="S88" s="9">
        <v>215</v>
      </c>
    </row>
    <row r="89" spans="2:10" ht="13.5" thickBot="1">
      <c r="B89" s="11"/>
      <c r="C89" s="12" t="s">
        <v>768</v>
      </c>
      <c r="D89" s="23" t="s">
        <v>9</v>
      </c>
      <c r="E89" s="24" t="s">
        <v>9</v>
      </c>
      <c r="F89" s="24" t="s">
        <v>9</v>
      </c>
      <c r="G89" s="13">
        <f>SUM('П.Комарівці'!N62:N88)</f>
        <v>33</v>
      </c>
      <c r="H89" s="14">
        <f>SUM('П.Комарівці'!O62:O88)</f>
        <v>12037.85</v>
      </c>
      <c r="I89" s="20">
        <f>SUM('П.Комарівці'!P62:P88)</f>
        <v>7167.5</v>
      </c>
      <c r="J89" s="34">
        <f>SUM('П.Комарівці'!Q62:Q88)</f>
        <v>4870.349999999999</v>
      </c>
    </row>
    <row r="90" spans="2:10" ht="15" thickBot="1">
      <c r="B90" s="134" t="s">
        <v>344</v>
      </c>
      <c r="C90" s="135"/>
      <c r="D90" s="6"/>
      <c r="E90" s="6"/>
      <c r="F90" s="6"/>
      <c r="G90" s="6"/>
      <c r="H90" s="6"/>
      <c r="I90" s="6"/>
      <c r="J90" s="32"/>
    </row>
    <row r="91" spans="2:19" ht="27" thickBot="1">
      <c r="B91" s="7">
        <v>61</v>
      </c>
      <c r="C91" s="26" t="s">
        <v>497</v>
      </c>
      <c r="D91" s="28" t="s">
        <v>498</v>
      </c>
      <c r="E91" s="27" t="s">
        <v>499</v>
      </c>
      <c r="F91" s="26" t="s">
        <v>500</v>
      </c>
      <c r="G91" s="9">
        <v>2</v>
      </c>
      <c r="H91" s="10">
        <v>465</v>
      </c>
      <c r="I91" s="19">
        <v>232</v>
      </c>
      <c r="J91" s="33">
        <v>233</v>
      </c>
      <c r="K91" s="29">
        <v>1</v>
      </c>
      <c r="L91" s="10" t="e">
        <f>#REF!</f>
        <v>#REF!</v>
      </c>
      <c r="M91" s="9" t="e">
        <f>#REF!</f>
        <v>#REF!</v>
      </c>
      <c r="N91" s="8">
        <f>G91</f>
        <v>2</v>
      </c>
      <c r="O91" s="9">
        <f>H91</f>
        <v>465</v>
      </c>
      <c r="P91" s="9">
        <f>I91</f>
        <v>232</v>
      </c>
      <c r="Q91" s="9">
        <f>J91</f>
        <v>233</v>
      </c>
      <c r="R91" s="9">
        <v>2</v>
      </c>
      <c r="S91" s="9">
        <v>465</v>
      </c>
    </row>
    <row r="92" spans="2:10" ht="13.5" thickBot="1">
      <c r="B92" s="11"/>
      <c r="C92" s="12" t="s">
        <v>769</v>
      </c>
      <c r="D92" s="23" t="s">
        <v>9</v>
      </c>
      <c r="E92" s="24" t="s">
        <v>9</v>
      </c>
      <c r="F92" s="24" t="s">
        <v>9</v>
      </c>
      <c r="G92" s="13">
        <f>SUM('П.Комарівці'!N90:N91)</f>
        <v>2</v>
      </c>
      <c r="H92" s="14">
        <f>SUM('П.Комарівці'!O90:O91)</f>
        <v>465</v>
      </c>
      <c r="I92" s="20">
        <f>SUM('П.Комарівці'!P90:P91)</f>
        <v>232</v>
      </c>
      <c r="J92" s="34">
        <f>SUM('П.Комарівці'!Q90:Q91)</f>
        <v>233</v>
      </c>
    </row>
    <row r="93" spans="2:10" ht="13.5" thickBot="1">
      <c r="B93" s="11"/>
      <c r="C93" s="12" t="s">
        <v>156</v>
      </c>
      <c r="D93" s="23" t="s">
        <v>9</v>
      </c>
      <c r="E93" s="24" t="s">
        <v>9</v>
      </c>
      <c r="F93" s="24" t="s">
        <v>9</v>
      </c>
      <c r="G93" s="13">
        <f>SUM('П.Комарівці'!N15:N92)</f>
        <v>69</v>
      </c>
      <c r="H93" s="14">
        <f>SUM('П.Комарівці'!O15:O92)</f>
        <v>229390.95000000004</v>
      </c>
      <c r="I93" s="20">
        <f>SUM('П.Комарівці'!P15:P92)</f>
        <v>120293.34000000001</v>
      </c>
      <c r="J93" s="34">
        <f>SUM('П.Комарівці'!Q15:Q92)</f>
        <v>109097.61</v>
      </c>
    </row>
    <row r="97" spans="3:6" ht="12.75">
      <c r="C97" s="132" t="s">
        <v>779</v>
      </c>
      <c r="D97" s="132"/>
      <c r="E97" s="132"/>
      <c r="F97" s="132"/>
    </row>
  </sheetData>
  <sheetProtection/>
  <mergeCells count="16">
    <mergeCell ref="B90:C90"/>
    <mergeCell ref="C97:F97"/>
    <mergeCell ref="E19:G19"/>
    <mergeCell ref="B20:C20"/>
    <mergeCell ref="B27:C27"/>
    <mergeCell ref="B30:C30"/>
    <mergeCell ref="B55:C55"/>
    <mergeCell ref="B62:C62"/>
    <mergeCell ref="C12:I12"/>
    <mergeCell ref="C13:I13"/>
    <mergeCell ref="C14:I14"/>
    <mergeCell ref="B16:B17"/>
    <mergeCell ref="C16:C17"/>
    <mergeCell ref="D16:D17"/>
    <mergeCell ref="E16:E17"/>
    <mergeCell ref="G16:J16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</dc:creator>
  <cp:keywords/>
  <dc:description/>
  <cp:lastModifiedBy>Admin</cp:lastModifiedBy>
  <cp:lastPrinted>2021-09-09T07:41:24Z</cp:lastPrinted>
  <dcterms:created xsi:type="dcterms:W3CDTF">2005-11-09T10:47:18Z</dcterms:created>
  <dcterms:modified xsi:type="dcterms:W3CDTF">2021-09-09T08:20:29Z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